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 activeTab="3"/>
  </bookViews>
  <sheets>
    <sheet name="Приложение 2" sheetId="1" r:id="rId1"/>
    <sheet name="Приложение 3" sheetId="7" r:id="rId2"/>
    <sheet name="Приложение 4" sheetId="9" r:id="rId3"/>
    <sheet name="Приложение 5" sheetId="11" r:id="rId4"/>
  </sheets>
  <calcPr calcId="124519"/>
</workbook>
</file>

<file path=xl/calcChain.xml><?xml version="1.0" encoding="utf-8"?>
<calcChain xmlns="http://schemas.openxmlformats.org/spreadsheetml/2006/main">
  <c r="C96" i="1"/>
  <c r="C116"/>
  <c r="C117" s="1"/>
  <c r="D89"/>
  <c r="D115" s="1"/>
  <c r="D117" s="1"/>
  <c r="D58"/>
  <c r="D15"/>
  <c r="D89" i="11"/>
  <c r="C89"/>
  <c r="D58"/>
  <c r="C58"/>
  <c r="D15"/>
  <c r="C15"/>
  <c r="L115" i="9"/>
  <c r="K115"/>
  <c r="M115" s="1"/>
  <c r="L113"/>
  <c r="N113" s="1"/>
  <c r="K113"/>
  <c r="M113" s="1"/>
  <c r="L112"/>
  <c r="N112" s="1"/>
  <c r="K112"/>
  <c r="M112" s="1"/>
  <c r="L111"/>
  <c r="N111" s="1"/>
  <c r="K111"/>
  <c r="M111" s="1"/>
  <c r="L110"/>
  <c r="N110" s="1"/>
  <c r="K110"/>
  <c r="M110" s="1"/>
  <c r="L109"/>
  <c r="N109" s="1"/>
  <c r="K109"/>
  <c r="M109" s="1"/>
  <c r="L103"/>
  <c r="N103" s="1"/>
  <c r="K103"/>
  <c r="M103" s="1"/>
  <c r="L95"/>
  <c r="N95" s="1"/>
  <c r="K95"/>
  <c r="M95" s="1"/>
  <c r="L89"/>
  <c r="N89" s="1"/>
  <c r="K89"/>
  <c r="M89" s="1"/>
  <c r="J88"/>
  <c r="I88"/>
  <c r="H88"/>
  <c r="G88"/>
  <c r="F88"/>
  <c r="E88"/>
  <c r="D88"/>
  <c r="C88"/>
  <c r="N83"/>
  <c r="M83"/>
  <c r="L79"/>
  <c r="N79" s="1"/>
  <c r="K79"/>
  <c r="M79" s="1"/>
  <c r="L76"/>
  <c r="N76" s="1"/>
  <c r="K76"/>
  <c r="M76" s="1"/>
  <c r="L71"/>
  <c r="K71"/>
  <c r="M71" s="1"/>
  <c r="L64"/>
  <c r="K64"/>
  <c r="M64" s="1"/>
  <c r="L63"/>
  <c r="N63" s="1"/>
  <c r="K63"/>
  <c r="M63" s="1"/>
  <c r="N58"/>
  <c r="M58"/>
  <c r="J57"/>
  <c r="I57"/>
  <c r="H57"/>
  <c r="G57"/>
  <c r="F57"/>
  <c r="E57"/>
  <c r="D57"/>
  <c r="C57"/>
  <c r="L54"/>
  <c r="N54" s="1"/>
  <c r="K54"/>
  <c r="M54" s="1"/>
  <c r="L53"/>
  <c r="N53" s="1"/>
  <c r="K53"/>
  <c r="M53" s="1"/>
  <c r="L52"/>
  <c r="N52" s="1"/>
  <c r="K52"/>
  <c r="M52" s="1"/>
  <c r="L47"/>
  <c r="N47" s="1"/>
  <c r="K47"/>
  <c r="M47" s="1"/>
  <c r="L43"/>
  <c r="K43"/>
  <c r="M43" s="1"/>
  <c r="L38"/>
  <c r="N38" s="1"/>
  <c r="K38"/>
  <c r="M38" s="1"/>
  <c r="L34"/>
  <c r="N34" s="1"/>
  <c r="K34"/>
  <c r="M34" s="1"/>
  <c r="L31"/>
  <c r="N31" s="1"/>
  <c r="K31"/>
  <c r="M31" s="1"/>
  <c r="L28"/>
  <c r="N28" s="1"/>
  <c r="K28"/>
  <c r="M28" s="1"/>
  <c r="L24"/>
  <c r="N24" s="1"/>
  <c r="K24"/>
  <c r="M24" s="1"/>
  <c r="L20"/>
  <c r="N20" s="1"/>
  <c r="K20"/>
  <c r="M20" s="1"/>
  <c r="L15"/>
  <c r="N15" s="1"/>
  <c r="K15"/>
  <c r="M15" s="1"/>
  <c r="J14"/>
  <c r="I14"/>
  <c r="H14"/>
  <c r="G14"/>
  <c r="F14"/>
  <c r="E14"/>
  <c r="D14"/>
  <c r="C14"/>
  <c r="M114" i="7"/>
  <c r="M113"/>
  <c r="M112"/>
  <c r="N111"/>
  <c r="M111"/>
  <c r="N110"/>
  <c r="M110"/>
  <c r="N109"/>
  <c r="M109"/>
  <c r="N108"/>
  <c r="M108"/>
  <c r="N102"/>
  <c r="M102"/>
  <c r="N94"/>
  <c r="M94"/>
  <c r="N88"/>
  <c r="M88"/>
  <c r="N82"/>
  <c r="M82"/>
  <c r="N78"/>
  <c r="M78"/>
  <c r="N75"/>
  <c r="M75"/>
  <c r="M70"/>
  <c r="M63"/>
  <c r="N62"/>
  <c r="M62"/>
  <c r="N57"/>
  <c r="M57"/>
  <c r="N52"/>
  <c r="M52"/>
  <c r="N51"/>
  <c r="M51"/>
  <c r="N46"/>
  <c r="M46"/>
  <c r="N42"/>
  <c r="M42"/>
  <c r="N37"/>
  <c r="M37"/>
  <c r="N33"/>
  <c r="M33"/>
  <c r="N30"/>
  <c r="M30"/>
  <c r="N27"/>
  <c r="M27"/>
  <c r="N23"/>
  <c r="M23"/>
  <c r="N19"/>
  <c r="M19"/>
  <c r="N14"/>
  <c r="M14"/>
  <c r="L14"/>
  <c r="N53"/>
  <c r="M53"/>
  <c r="L114"/>
  <c r="K114"/>
  <c r="L112"/>
  <c r="K112"/>
  <c r="L111"/>
  <c r="K111"/>
  <c r="L110"/>
  <c r="K110"/>
  <c r="L109"/>
  <c r="K109"/>
  <c r="L108"/>
  <c r="K108"/>
  <c r="L102"/>
  <c r="K102"/>
  <c r="L94"/>
  <c r="K94"/>
  <c r="L88"/>
  <c r="K88"/>
  <c r="L78"/>
  <c r="K78"/>
  <c r="L75"/>
  <c r="K75"/>
  <c r="L70"/>
  <c r="K70"/>
  <c r="L63"/>
  <c r="K63"/>
  <c r="L62"/>
  <c r="K62"/>
  <c r="L53"/>
  <c r="K53"/>
  <c r="L52"/>
  <c r="K52"/>
  <c r="L51"/>
  <c r="K51"/>
  <c r="L46"/>
  <c r="K46"/>
  <c r="L42"/>
  <c r="K42"/>
  <c r="L37"/>
  <c r="K37"/>
  <c r="L33"/>
  <c r="K33"/>
  <c r="L30"/>
  <c r="K30"/>
  <c r="L27"/>
  <c r="K27"/>
  <c r="L23"/>
  <c r="K23"/>
  <c r="L19"/>
  <c r="K19"/>
  <c r="K14"/>
  <c r="J87"/>
  <c r="I87"/>
  <c r="J56"/>
  <c r="I56"/>
  <c r="J13"/>
  <c r="I13"/>
  <c r="H87"/>
  <c r="G87"/>
  <c r="H56"/>
  <c r="G56"/>
  <c r="H13"/>
  <c r="G13"/>
  <c r="F87"/>
  <c r="E87"/>
  <c r="F56"/>
  <c r="E56"/>
  <c r="F13"/>
  <c r="E13"/>
  <c r="D87"/>
  <c r="C87"/>
  <c r="D56"/>
  <c r="C56"/>
  <c r="D13"/>
  <c r="C13"/>
  <c r="C115" i="11" l="1"/>
  <c r="C117" s="1"/>
  <c r="D115"/>
  <c r="K14" i="9"/>
  <c r="M88"/>
  <c r="M14"/>
  <c r="K88"/>
  <c r="L57"/>
  <c r="K57"/>
  <c r="N57"/>
  <c r="C114"/>
  <c r="C116" s="1"/>
  <c r="G114"/>
  <c r="G116" s="1"/>
  <c r="F114"/>
  <c r="F116" s="1"/>
  <c r="J114"/>
  <c r="E114"/>
  <c r="E116" s="1"/>
  <c r="I114"/>
  <c r="I116" s="1"/>
  <c r="D114"/>
  <c r="D116" s="1"/>
  <c r="H114"/>
  <c r="H116" s="1"/>
  <c r="N14"/>
  <c r="M57"/>
  <c r="N88"/>
  <c r="L14"/>
  <c r="L88"/>
  <c r="M87" i="7"/>
  <c r="N87"/>
  <c r="N56"/>
  <c r="M56"/>
  <c r="M13"/>
  <c r="N13"/>
  <c r="L87"/>
  <c r="K87"/>
  <c r="L56"/>
  <c r="K56"/>
  <c r="L13"/>
  <c r="K13"/>
  <c r="J113"/>
  <c r="J115" s="1"/>
  <c r="I113"/>
  <c r="I115" s="1"/>
  <c r="H113"/>
  <c r="H115" s="1"/>
  <c r="G113"/>
  <c r="G115" s="1"/>
  <c r="E113"/>
  <c r="E115" s="1"/>
  <c r="F113"/>
  <c r="F115" s="1"/>
  <c r="D113"/>
  <c r="D115" s="1"/>
  <c r="C113"/>
  <c r="C115" s="1"/>
  <c r="D117" i="11" l="1"/>
  <c r="J116" i="9"/>
  <c r="K114"/>
  <c r="M114" s="1"/>
  <c r="M116" s="1"/>
  <c r="L114"/>
  <c r="N114"/>
  <c r="N116" s="1"/>
  <c r="N113" i="7"/>
  <c r="N115" s="1"/>
  <c r="M115"/>
  <c r="L113"/>
  <c r="L115" s="1"/>
  <c r="K113"/>
  <c r="K115" s="1"/>
  <c r="L116" i="9" l="1"/>
  <c r="K116"/>
</calcChain>
</file>

<file path=xl/sharedStrings.xml><?xml version="1.0" encoding="utf-8"?>
<sst xmlns="http://schemas.openxmlformats.org/spreadsheetml/2006/main" count="794" uniqueCount="139">
  <si>
    <t>I. Работы, необходимые для надлежащего содержания несущих конструкций (фундамента, стен, перекрытий и покрытий, лестниц, несущих элементов крыши) и ненесущих конструкций (внутренней отделки, полов) многоквартирного дома</t>
  </si>
  <si>
    <t>Периодичность выполнения работ и оказания услуг</t>
  </si>
  <si>
    <t>Годовая плата (рублей, с учетом НДС 20%)</t>
  </si>
  <si>
    <t>Стоимость на 1 кв.м общей площади (руб. в месяц с учетом НДС 20%)</t>
  </si>
  <si>
    <t>Наименование работ и услуг</t>
  </si>
  <si>
    <t>1. Работы, выполняемые в отношении фундамента:</t>
  </si>
  <si>
    <t>весенний осмотр – после окончания отопительного периода; осенний осмотр – до наступления отопительного периода</t>
  </si>
  <si>
    <t>по мере необходимости</t>
  </si>
  <si>
    <t>Проверка технического состояния видимых частей конструкций с выявлением:</t>
  </si>
  <si>
    <t>Признаков неравномерных осадок фундамента</t>
  </si>
  <si>
    <t>Коррозии арматуры, расслаивания, трещин, выпучивания, отклонения от вертикали</t>
  </si>
  <si>
    <t>Проверка состояния гидроизоляции фундамента и систем водоотвода фундамента. При выявлении нарушений –обследование и составление плана мероприятий по восстановлению их эксплуатационных свойств</t>
  </si>
  <si>
    <t>2. 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</si>
  <si>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нарушения.</t>
  </si>
  <si>
    <t>Проверка состояния помещений подвалов, входов в подвалы и приямков, принятие мер, исключающих подтопление, захламление,загрязнение и загромождение таких помещений, а также мер, обеспечивающих их вентиляцию в соответствии с проектными требованиями.</t>
  </si>
  <si>
    <t xml:space="preserve">Контроль за состоянием дверей подвалов и технических подполий, запорных устройств на них. Устранение выявленных неисправностей. </t>
  </si>
  <si>
    <t>1 раз в месяц</t>
  </si>
  <si>
    <t>1 раз в неделю</t>
  </si>
  <si>
    <t>3. Работы, выполняемые для надлежащего содержания стен многоквартирного дома: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</si>
  <si>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устройств.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</si>
  <si>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камней.</t>
  </si>
  <si>
    <t>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</si>
  <si>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колебаний, проверка состояния утеплителя, гидроизоляции и звукоизоляции, адгезии отделочных слоев к конструкциям перекрытия (покрытия).</t>
  </si>
  <si>
    <t>Определения характера и величины изменения трещин в теле перекрытия и в местах примыкания к стенам.</t>
  </si>
  <si>
    <t>4. Работы, выполняемые в целях надлежащего содержания перекрытий и покрытий многоквартирного дома:</t>
  </si>
  <si>
    <t>5. Работы, выполняемые в целях надлежащего содержания колонн и столбов многоквартирного дома:</t>
  </si>
  <si>
    <t xml:space="preserve"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вертикали. </t>
  </si>
  <si>
    <t>Привыявлении повреждений и нарушений - разработка плана и проведение восстановительных работ</t>
  </si>
  <si>
    <t>6. Работы, выполняемые в целях надлежащего содержания балок перекрытий и покрытий многоквартирного дома</t>
  </si>
  <si>
    <t>Контроль состояния и выявление нарушений условий эксплуатации, несанкционированных изменений констуктивного решения, устойчивости. Прогибов, колебаний и трещин.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</si>
  <si>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зоне.</t>
  </si>
  <si>
    <t>При выявлении нарушений и повреждений - разработка плана и проведение восстановительных работ.</t>
  </si>
  <si>
    <t>7. Работы, выполняемые в целях надлежащего содержания крыши многоквартирного дома:</t>
  </si>
  <si>
    <t>Проверка кровли на отсутствие протечек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</si>
  <si>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водостока.</t>
  </si>
  <si>
    <t>Проверка и при необходимости очистка кровли от скопления снега и наледи, сбивание сосулек.</t>
  </si>
  <si>
    <t>Проверка и при необходимости восстановление защитного окрасочного слоя металлических элементов, окраска металлических креплений кровли антикоррозийными защитными красками и составами.</t>
  </si>
  <si>
    <t>8. Работы, выполняемые в целях надлежащего содержания лестниц многоквартирного дома:</t>
  </si>
  <si>
    <t>Выявление деформации и повреждений в несущих конструкциях, надежности крепления ограждений, выбоин и сколов в ступенях.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</si>
  <si>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лестницы.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</si>
  <si>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</si>
  <si>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9. Работы, выполняемые в целях надлежащего содержания фасада многоквартирного дома:</t>
  </si>
  <si>
    <t>Выявление нарушений отделки фасада и его отдельных элементов, ослабления связи отделочных слоев со стенами.</t>
  </si>
  <si>
    <t>Контроль состояния плотности притворов входных дверей, самозакрывающихся устройств (доводчики, пружины), ограничителей хода дверей (остановы).</t>
  </si>
  <si>
    <t>Контроль состояния отдельных элементов крылец и зонтов над входами в здание, в подвалы и над балконами.</t>
  </si>
  <si>
    <t>10. Работы, выполняемые в целях надлежащего содержания внутренней отделки многоквартирного дома: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нарушений.</t>
  </si>
  <si>
    <t>11. Работы, выполняемые в целях надлежащего содержания полов помещений, относящихся к общему имуществу в многоквартирном доме, 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</si>
  <si>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12.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</si>
  <si>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</t>
  </si>
  <si>
    <t>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</si>
  <si>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</si>
  <si>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Проверка исправности, работоспособности, запорной арматуры, контрольно-измерительных приборов, элементов, скрытых от постоянного наблюдения. </t>
  </si>
  <si>
    <t>14.Проверка и диагностирование состояния систем вентиляции и дымоудаления, выявление и устранение недопустимых причин отклонений в эксплуатации дымовых и вентиляционных каналов (прочистка)</t>
  </si>
  <si>
    <t>15.Общие работы, выполняемые для надлежащего содержания систем водоснабжения, отопления и водоотведения в многоквартирном доме:</t>
  </si>
  <si>
    <t>13. Работы, выполняемые в целях надлежащего содержания мусоропроводов многоквартирного дома:</t>
  </si>
  <si>
    <t>При выявлении засоров- незамедлительное их устранение</t>
  </si>
  <si>
    <t>Проверка технического состояния и работоспособности элементов мусоропровода</t>
  </si>
  <si>
    <t>Чистка, промывка и дезинфекция загрузочных клапанов стволов мусоропроводов, мусоросборной камеры и ее оборудования.</t>
  </si>
  <si>
    <t>ежедневно</t>
  </si>
  <si>
    <t>3 раза в год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</si>
  <si>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</si>
  <si>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доме.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</si>
  <si>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</si>
  <si>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</si>
  <si>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Контроль состояния и восстановления исправности элементов внутренней канализации, канализационных вытяжек, внутреннего водостока, дренажных систем и дворовой канализации.</t>
  </si>
  <si>
    <t>1 раз в год</t>
  </si>
  <si>
    <t>по результатам осмотров, позаявочно</t>
  </si>
  <si>
    <t>16. Работы, выполняемые в целях надлежащего содержания систем отопления в многоквартирном доме:</t>
  </si>
  <si>
    <t>Испытания на прочность и плотность (гидравлические испытания) узлов ввода и систем отопления, промывка и регулировка систем отопления.</t>
  </si>
  <si>
    <t>Проведение пробных пусконаладочных работ (пробные топки), консервация системы отопления.</t>
  </si>
  <si>
    <t>Ликвидация воздушных пробок в стояке системы отопления.</t>
  </si>
  <si>
    <t>Промывка централизованных систем теплоснабжения для удаления накипно-коррозионных отложений.</t>
  </si>
  <si>
    <t>Замеры сопротивления изоляции проводов</t>
  </si>
  <si>
    <t>17. Работы, выполняемые в целях надлежащего содержания электрооборудования и систем электроснабжения в многоквартирном доме:</t>
  </si>
  <si>
    <t>Техническое обслуживание внутридомовых электрических сетей, электрического оборудования (укрепление проводов, выключателей, патронов, замена вставок, подтяжка контактов, очистка клемм и соединений в групповых щитках и распределительных шкафах, наладка электрооборудования).</t>
  </si>
  <si>
    <t>согласно графику</t>
  </si>
  <si>
    <t>18. 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</si>
  <si>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</t>
  </si>
  <si>
    <t>При выявлении нарушений и неисправностей внутридомового газового оборудования, систем вентиляции, способных повлечь скопление газа в помещениях, - организация проведения работ по их устранению</t>
  </si>
  <si>
    <t>Организация технического обслуживания и ремонта  систем ВДГО.</t>
  </si>
  <si>
    <t>1 раз в год,       позаявочно</t>
  </si>
  <si>
    <t>19. Работы, выполняемые в целях надлежащего содержания и ремонта лифтов в многоквартирном доме.</t>
  </si>
  <si>
    <t>Организация системы диспетчерского контроля и обеспечение диспетчерской связи с кабиной лифта.</t>
  </si>
  <si>
    <t>Обеспечение проведения осмотров, технического обслуживания и ремонта лифтов.</t>
  </si>
  <si>
    <t>Обеспечение проведения аварийного обслуживания лифтов.</t>
  </si>
  <si>
    <t>Обеспечение проведения технического освидетельствования лифтов, в т.ч. после замены элементов оборудования.</t>
  </si>
  <si>
    <t>круглосуточно</t>
  </si>
  <si>
    <t>позаявочно</t>
  </si>
  <si>
    <t>III. Работы и услуги по содержанию иного общего имущества в многоквартирном доме</t>
  </si>
  <si>
    <t>20. 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</si>
  <si>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</si>
  <si>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ручек.</t>
  </si>
  <si>
    <t>Мытье окон</t>
  </si>
  <si>
    <t>Очистка систем защиты от грязи (металлических решеток, ячеистых покрытий, приямков, текстильных матов).</t>
  </si>
  <si>
    <t>Проведение дератизации и дезинсекции помещений, входящих в состав общего имущества в многоквартирном доме.</t>
  </si>
  <si>
    <t>21.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года:</t>
  </si>
  <si>
    <t>Очистка крышек люков, колодцев от снега и льда толщиной слоя свыше 5 см.</t>
  </si>
  <si>
    <t>5 раз в неделю</t>
  </si>
  <si>
    <t>Оочистка от мусора урн, установленных возде подъездов, и их промывка.</t>
  </si>
  <si>
    <t>Уборка контейнерных площадок, расположенных на придомовой территории общего имущества многоквартирного дома</t>
  </si>
  <si>
    <t>Очистка придомовой территории от наледи и льда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</si>
  <si>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</si>
  <si>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Сдвигание свежевыпавшего снега и очистка придомовой территории от снега и льда при наличии колейности свыше 5 см</t>
  </si>
  <si>
    <t>Уборка крыльца и площадки перед входом в подъезд</t>
  </si>
  <si>
    <t>22. Работы по содержанию придомовой территории в теплый период года:</t>
  </si>
  <si>
    <t>3 раза в неделю</t>
  </si>
  <si>
    <t>Подметание и уборка придомовой территории</t>
  </si>
  <si>
    <t>Уборка контейнерных площадок, расположенных на территории общего имущества многоквартирного дома</t>
  </si>
  <si>
    <t>Уборка и выкашивание газонов</t>
  </si>
  <si>
    <t>Уборка крыльца и площадки перед входом в подъезд, очистка металлической решетки</t>
  </si>
  <si>
    <t>Очистка от мусора урн, установленных возде подъездов, и их промывка.</t>
  </si>
  <si>
    <t>1 раз в весеннее-летний период</t>
  </si>
  <si>
    <t>23. Содержание дворового оборудования (покраска, мелкий ремонт элементов оборудования</t>
  </si>
  <si>
    <t>24. Содержание мест накопления ТКО</t>
  </si>
  <si>
    <t>в течении всего периода</t>
  </si>
  <si>
    <r>
      <t xml:space="preserve">25. Обеспечение требований пожарной безопасности: </t>
    </r>
    <r>
      <rPr>
        <sz val="11"/>
        <color theme="1"/>
        <rFont val="Times New Roman"/>
        <family val="1"/>
        <charset val="204"/>
      </rPr>
      <t>осмотры и обеспечение работоспособного состояния пожарных лестниц, лазов, проходов, выходов, систем аварийного освещения, пожаротушения, средств противопожарной защиты, противодымной защиты.</t>
    </r>
  </si>
  <si>
    <r>
      <rPr>
        <b/>
        <sz val="11"/>
        <color theme="1"/>
        <rFont val="Times New Roman"/>
        <family val="1"/>
        <charset val="204"/>
      </rPr>
      <t>26. Выполнение работ, связанных с ликвидацией аварий и неисправностей</t>
    </r>
    <r>
      <rPr>
        <sz val="11"/>
        <color theme="1"/>
        <rFont val="Times New Roman"/>
        <family val="1"/>
        <charset val="204"/>
      </rPr>
      <t xml:space="preserve"> в соответствии с установленными предельными сроками внутридомового оборудования и на внутридомовых инженерных системах водоснабжения, электроснабжения, газоснабжения по заявкам населения и указаниям руководителей, специалистов.</t>
    </r>
  </si>
  <si>
    <r>
      <t>IV.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Услуги по управлению многоквартирным домом</t>
    </r>
  </si>
  <si>
    <t>в течении всего периода по мере необходимости</t>
  </si>
  <si>
    <t>ИТОГО работы по содержанию многоквартирного дома</t>
  </si>
  <si>
    <t>V. Текущий ремонт всего, в т.ч.:</t>
  </si>
  <si>
    <t>ИТОГО содержание и ремонт многоквартирного дома</t>
  </si>
  <si>
    <t>ООО "Жилсервис"</t>
  </si>
  <si>
    <t>ООО "Евгриф"</t>
  </si>
  <si>
    <t>ООО "Комплекс-Сервис"</t>
  </si>
  <si>
    <t>ООО "Рустеп"</t>
  </si>
  <si>
    <t>СРЕДНЕЕ ЗНАЧЕНИЕ</t>
  </si>
  <si>
    <t>СМЕТА</t>
  </si>
  <si>
    <t xml:space="preserve">расходов на выполнение обязательных работ и услуг по содержанию и ремонту общего имущества собственников помещений в многоквартирном доме </t>
  </si>
  <si>
    <t>Тип благоустройства: многоэтажные капитальные жилые дома, имеющие все виды благоустройства, включая лифты и мусоропроводы (1 категория МКД).</t>
  </si>
  <si>
    <t>Тип благоустройства: капитальные жилые дома, имеющие все виды благоустройства, кроме лифтов и мусоропроводов (2 категория МКД).</t>
  </si>
  <si>
    <t>Тип благоустройства: капитальные жилые дома, имеющие не все виды благоустройства                                                    (3 категория МКД).</t>
  </si>
  <si>
    <t>Тип благоустройства: дома барачного типа (4 категория МКД)</t>
  </si>
  <si>
    <t>к постановлению администрации городского округа Кинель Самарской области</t>
  </si>
  <si>
    <t xml:space="preserve">ПРИЛОЖЕНИЕ 5
к постановлению администрации городского округа Кинель Самарской области
ПРИЛОЖЕНИЕ 1
к постановлению администрации городского округа Кинель Самарской области
</t>
  </si>
  <si>
    <t xml:space="preserve">ПРИЛОЖЕНИЕ 4
к постановлению администрации городского округа Кинель Самарской области
ПРИЛОЖЕНИЕ 1
к постановлению администрации городского округа Кинель Самарской области
</t>
  </si>
  <si>
    <t>ПРИЛОЖЕНИЕ 3</t>
  </si>
  <si>
    <t>ПРИЛОЖЕНИЕ 2</t>
  </si>
  <si>
    <t>от 01.06.2020г. № 1267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</si>
</sst>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8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" fontId="2" fillId="6" borderId="8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10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FFCCFF"/>
      <color rgb="FFFFFFFF"/>
      <color rgb="FF99FFCC"/>
      <color rgb="FFCC99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opLeftCell="A190" zoomScale="75" zoomScaleNormal="75" workbookViewId="0">
      <selection activeCell="M15" sqref="M15"/>
    </sheetView>
  </sheetViews>
  <sheetFormatPr defaultRowHeight="15.75"/>
  <cols>
    <col min="1" max="1" width="54.140625" style="1" customWidth="1"/>
    <col min="2" max="2" width="17.28515625" style="1" customWidth="1"/>
    <col min="3" max="3" width="18.28515625" style="1" customWidth="1"/>
    <col min="4" max="4" width="18.42578125" style="1" customWidth="1"/>
    <col min="5" max="16384" width="9.140625" style="1"/>
  </cols>
  <sheetData>
    <row r="1" spans="1:4">
      <c r="C1" s="143" t="s">
        <v>137</v>
      </c>
      <c r="D1" s="143"/>
    </row>
    <row r="2" spans="1:4" ht="48" customHeight="1">
      <c r="C2" s="139" t="s">
        <v>133</v>
      </c>
      <c r="D2" s="139"/>
    </row>
    <row r="3" spans="1:4" ht="18" customHeight="1">
      <c r="C3" s="139" t="s">
        <v>138</v>
      </c>
      <c r="D3" s="139"/>
    </row>
    <row r="5" spans="1:4" ht="16.5">
      <c r="A5" s="138" t="s">
        <v>127</v>
      </c>
      <c r="B5" s="138"/>
      <c r="C5" s="138"/>
      <c r="D5" s="138"/>
    </row>
    <row r="6" spans="1:4" ht="32.25" customHeight="1">
      <c r="A6" s="137" t="s">
        <v>128</v>
      </c>
      <c r="B6" s="137"/>
      <c r="C6" s="137"/>
      <c r="D6" s="137"/>
    </row>
    <row r="7" spans="1:4" ht="33" customHeight="1">
      <c r="A7" s="139" t="s">
        <v>129</v>
      </c>
      <c r="B7" s="139"/>
      <c r="C7" s="139"/>
      <c r="D7" s="139"/>
    </row>
    <row r="8" spans="1:4" ht="24.75" customHeight="1">
      <c r="A8" s="95"/>
      <c r="B8" s="95"/>
    </row>
    <row r="9" spans="1:4" ht="15" customHeight="1">
      <c r="A9" s="118"/>
      <c r="B9" s="32"/>
    </row>
    <row r="10" spans="1:4" ht="17.25" customHeight="1">
      <c r="A10" s="124"/>
      <c r="B10" s="124"/>
    </row>
    <row r="11" spans="1:4">
      <c r="A11" s="2"/>
    </row>
    <row r="12" spans="1:4" ht="90.75" customHeight="1">
      <c r="A12" s="4" t="s">
        <v>4</v>
      </c>
      <c r="B12" s="5" t="s">
        <v>1</v>
      </c>
      <c r="C12" s="97" t="s">
        <v>2</v>
      </c>
      <c r="D12" s="97" t="s">
        <v>3</v>
      </c>
    </row>
    <row r="13" spans="1:4" ht="15.75" customHeight="1">
      <c r="A13" s="4"/>
      <c r="B13" s="5"/>
      <c r="C13" s="98"/>
      <c r="D13" s="98"/>
    </row>
    <row r="14" spans="1:4" ht="14.25" customHeight="1">
      <c r="A14" s="7">
        <v>1</v>
      </c>
      <c r="B14" s="7">
        <v>2</v>
      </c>
      <c r="C14" s="99">
        <v>3</v>
      </c>
      <c r="D14" s="99">
        <v>4</v>
      </c>
    </row>
    <row r="15" spans="1:4" ht="60.75" customHeight="1">
      <c r="A15" s="135" t="s">
        <v>0</v>
      </c>
      <c r="B15" s="136"/>
      <c r="C15" s="100">
        <v>459617.68</v>
      </c>
      <c r="D15" s="101">
        <f>D16+D21+D25+D29+D32+D35+D39+D44+D48+D53+D54+D55</f>
        <v>5.7591870285442202</v>
      </c>
    </row>
    <row r="16" spans="1:4">
      <c r="A16" s="144" t="s">
        <v>5</v>
      </c>
      <c r="B16" s="145"/>
      <c r="C16" s="120">
        <v>7125.12</v>
      </c>
      <c r="D16" s="123">
        <v>8.9280505225171045E-2</v>
      </c>
    </row>
    <row r="17" spans="1:4" ht="30">
      <c r="A17" s="11" t="s">
        <v>8</v>
      </c>
      <c r="B17" s="9"/>
      <c r="C17" s="121"/>
      <c r="D17" s="123"/>
    </row>
    <row r="18" spans="1:4" ht="118.5" customHeight="1">
      <c r="A18" s="12" t="s">
        <v>9</v>
      </c>
      <c r="B18" s="6" t="s">
        <v>6</v>
      </c>
      <c r="C18" s="121"/>
      <c r="D18" s="123"/>
    </row>
    <row r="19" spans="1:4" ht="120" customHeight="1">
      <c r="A19" s="13" t="s">
        <v>10</v>
      </c>
      <c r="B19" s="6" t="s">
        <v>6</v>
      </c>
      <c r="C19" s="121"/>
      <c r="D19" s="123"/>
    </row>
    <row r="20" spans="1:4" ht="60" customHeight="1">
      <c r="A20" s="11" t="s">
        <v>11</v>
      </c>
      <c r="B20" s="5" t="s">
        <v>7</v>
      </c>
      <c r="C20" s="122"/>
      <c r="D20" s="123"/>
    </row>
    <row r="21" spans="1:4">
      <c r="A21" s="135" t="s">
        <v>12</v>
      </c>
      <c r="B21" s="136"/>
      <c r="C21" s="120">
        <v>7524.62</v>
      </c>
      <c r="D21" s="123">
        <v>9.4286394506678695E-2</v>
      </c>
    </row>
    <row r="22" spans="1:4" ht="45">
      <c r="A22" s="11" t="s">
        <v>13</v>
      </c>
      <c r="B22" s="4" t="s">
        <v>16</v>
      </c>
      <c r="C22" s="121"/>
      <c r="D22" s="123"/>
    </row>
    <row r="23" spans="1:4" ht="75">
      <c r="A23" s="11" t="s">
        <v>14</v>
      </c>
      <c r="B23" s="4" t="s">
        <v>17</v>
      </c>
      <c r="C23" s="121"/>
      <c r="D23" s="123"/>
    </row>
    <row r="24" spans="1:4" ht="45">
      <c r="A24" s="11" t="s">
        <v>15</v>
      </c>
      <c r="B24" s="4" t="s">
        <v>17</v>
      </c>
      <c r="C24" s="122"/>
      <c r="D24" s="123"/>
    </row>
    <row r="25" spans="1:4" ht="29.25" customHeight="1">
      <c r="A25" s="135" t="s">
        <v>18</v>
      </c>
      <c r="B25" s="136"/>
      <c r="C25" s="120">
        <v>19178.04</v>
      </c>
      <c r="D25" s="125">
        <v>0.24030824750018798</v>
      </c>
    </row>
    <row r="26" spans="1:4" ht="105">
      <c r="A26" s="13" t="s">
        <v>19</v>
      </c>
      <c r="B26" s="14" t="s">
        <v>6</v>
      </c>
      <c r="C26" s="121"/>
      <c r="D26" s="126"/>
    </row>
    <row r="27" spans="1:4" ht="109.5" customHeight="1">
      <c r="A27" s="13" t="s">
        <v>20</v>
      </c>
      <c r="B27" s="14" t="s">
        <v>6</v>
      </c>
      <c r="C27" s="121"/>
      <c r="D27" s="126"/>
    </row>
    <row r="28" spans="1:4" ht="60">
      <c r="A28" s="11" t="s">
        <v>21</v>
      </c>
      <c r="B28" s="5" t="s">
        <v>7</v>
      </c>
      <c r="C28" s="122"/>
      <c r="D28" s="127"/>
    </row>
    <row r="29" spans="1:4" ht="31.5" customHeight="1">
      <c r="A29" s="135" t="s">
        <v>24</v>
      </c>
      <c r="B29" s="136"/>
      <c r="C29" s="120">
        <v>7985.27</v>
      </c>
      <c r="D29" s="123">
        <v>0.10005851690349098</v>
      </c>
    </row>
    <row r="30" spans="1:4" ht="102" customHeight="1">
      <c r="A30" s="13" t="s">
        <v>22</v>
      </c>
      <c r="B30" s="14" t="s">
        <v>6</v>
      </c>
      <c r="C30" s="121"/>
      <c r="D30" s="123"/>
    </row>
    <row r="31" spans="1:4" ht="103.5" customHeight="1">
      <c r="A31" s="13" t="s">
        <v>23</v>
      </c>
      <c r="B31" s="14" t="s">
        <v>6</v>
      </c>
      <c r="C31" s="122"/>
      <c r="D31" s="123"/>
    </row>
    <row r="32" spans="1:4" ht="30" customHeight="1">
      <c r="A32" s="135" t="s">
        <v>25</v>
      </c>
      <c r="B32" s="136"/>
      <c r="C32" s="120">
        <v>19211.07</v>
      </c>
      <c r="D32" s="123">
        <v>0.24072212615592814</v>
      </c>
    </row>
    <row r="33" spans="1:4" ht="135">
      <c r="A33" s="13" t="s">
        <v>26</v>
      </c>
      <c r="B33" s="15" t="s">
        <v>6</v>
      </c>
      <c r="C33" s="121"/>
      <c r="D33" s="123"/>
    </row>
    <row r="34" spans="1:4" ht="30">
      <c r="A34" s="11" t="s">
        <v>27</v>
      </c>
      <c r="B34" s="5" t="s">
        <v>7</v>
      </c>
      <c r="C34" s="122"/>
      <c r="D34" s="123"/>
    </row>
    <row r="35" spans="1:4" ht="30.75" customHeight="1">
      <c r="A35" s="140" t="s">
        <v>28</v>
      </c>
      <c r="B35" s="136"/>
      <c r="C35" s="120">
        <v>65587.100000000006</v>
      </c>
      <c r="D35" s="123">
        <v>0.82183169185274296</v>
      </c>
    </row>
    <row r="36" spans="1:4" ht="120" customHeight="1">
      <c r="A36" s="13" t="s">
        <v>29</v>
      </c>
      <c r="B36" s="16" t="s">
        <v>6</v>
      </c>
      <c r="C36" s="121"/>
      <c r="D36" s="123"/>
    </row>
    <row r="37" spans="1:4" ht="135">
      <c r="A37" s="13" t="s">
        <v>30</v>
      </c>
      <c r="B37" s="16" t="s">
        <v>6</v>
      </c>
      <c r="C37" s="121"/>
      <c r="D37" s="123"/>
    </row>
    <row r="38" spans="1:4" ht="30">
      <c r="A38" s="11" t="s">
        <v>31</v>
      </c>
      <c r="B38" s="17" t="s">
        <v>7</v>
      </c>
      <c r="C38" s="122"/>
      <c r="D38" s="123"/>
    </row>
    <row r="39" spans="1:4" ht="30" customHeight="1">
      <c r="A39" s="135" t="s">
        <v>32</v>
      </c>
      <c r="B39" s="136"/>
      <c r="C39" s="120">
        <v>177345.28</v>
      </c>
      <c r="D39" s="123">
        <v>2.2222048467533768</v>
      </c>
    </row>
    <row r="40" spans="1:4" ht="118.5" customHeight="1">
      <c r="A40" s="13" t="s">
        <v>33</v>
      </c>
      <c r="B40" s="6" t="s">
        <v>6</v>
      </c>
      <c r="C40" s="121"/>
      <c r="D40" s="123"/>
    </row>
    <row r="41" spans="1:4" ht="123" customHeight="1">
      <c r="A41" s="13" t="s">
        <v>34</v>
      </c>
      <c r="B41" s="6" t="s">
        <v>6</v>
      </c>
      <c r="C41" s="121"/>
      <c r="D41" s="123"/>
    </row>
    <row r="42" spans="1:4" ht="30">
      <c r="A42" s="11" t="s">
        <v>35</v>
      </c>
      <c r="B42" s="5" t="s">
        <v>7</v>
      </c>
      <c r="C42" s="121"/>
      <c r="D42" s="123"/>
    </row>
    <row r="43" spans="1:4" ht="60">
      <c r="A43" s="11" t="s">
        <v>36</v>
      </c>
      <c r="B43" s="5" t="s">
        <v>7</v>
      </c>
      <c r="C43" s="122"/>
      <c r="D43" s="123"/>
    </row>
    <row r="44" spans="1:4" ht="29.25" customHeight="1">
      <c r="A44" s="135" t="s">
        <v>37</v>
      </c>
      <c r="B44" s="136"/>
      <c r="C44" s="120">
        <v>51114.85</v>
      </c>
      <c r="D44" s="123">
        <v>0.6404888103651355</v>
      </c>
    </row>
    <row r="45" spans="1:4" ht="121.5" customHeight="1">
      <c r="A45" s="13" t="s">
        <v>38</v>
      </c>
      <c r="B45" s="6" t="s">
        <v>6</v>
      </c>
      <c r="C45" s="121"/>
      <c r="D45" s="123"/>
    </row>
    <row r="46" spans="1:4" ht="123.75" customHeight="1">
      <c r="A46" s="18" t="s">
        <v>39</v>
      </c>
      <c r="B46" s="6" t="s">
        <v>6</v>
      </c>
      <c r="C46" s="121"/>
      <c r="D46" s="123"/>
    </row>
    <row r="47" spans="1:4" ht="45">
      <c r="A47" s="11" t="s">
        <v>40</v>
      </c>
      <c r="B47" s="5" t="s">
        <v>7</v>
      </c>
      <c r="C47" s="122"/>
      <c r="D47" s="123"/>
    </row>
    <row r="48" spans="1:4" ht="28.5" customHeight="1">
      <c r="A48" s="135" t="s">
        <v>41</v>
      </c>
      <c r="B48" s="136"/>
      <c r="C48" s="120">
        <v>16654.96</v>
      </c>
      <c r="D48" s="123">
        <v>0.2086930807207478</v>
      </c>
    </row>
    <row r="49" spans="1:4" ht="118.5" customHeight="1">
      <c r="A49" s="13" t="s">
        <v>42</v>
      </c>
      <c r="B49" s="6" t="s">
        <v>6</v>
      </c>
      <c r="C49" s="121"/>
      <c r="D49" s="123"/>
    </row>
    <row r="50" spans="1:4" ht="122.25" customHeight="1">
      <c r="A50" s="13" t="s">
        <v>44</v>
      </c>
      <c r="B50" s="6" t="s">
        <v>6</v>
      </c>
      <c r="C50" s="121"/>
      <c r="D50" s="123"/>
    </row>
    <row r="51" spans="1:4" ht="120.75" customHeight="1">
      <c r="A51" s="13" t="s">
        <v>43</v>
      </c>
      <c r="B51" s="6" t="s">
        <v>6</v>
      </c>
      <c r="C51" s="121"/>
      <c r="D51" s="123"/>
    </row>
    <row r="52" spans="1:4" ht="45">
      <c r="A52" s="13" t="s">
        <v>40</v>
      </c>
      <c r="B52" s="5" t="s">
        <v>7</v>
      </c>
      <c r="C52" s="122"/>
      <c r="D52" s="123"/>
    </row>
    <row r="53" spans="1:4" ht="117.75" customHeight="1">
      <c r="A53" s="23" t="s">
        <v>45</v>
      </c>
      <c r="B53" s="6" t="s">
        <v>6</v>
      </c>
      <c r="C53" s="102">
        <v>57107.8</v>
      </c>
      <c r="D53" s="103">
        <v>0.71558278826153421</v>
      </c>
    </row>
    <row r="54" spans="1:4" ht="121.5" customHeight="1">
      <c r="A54" s="23" t="s">
        <v>46</v>
      </c>
      <c r="B54" s="15" t="s">
        <v>6</v>
      </c>
      <c r="C54" s="102">
        <v>14985.07</v>
      </c>
      <c r="D54" s="103">
        <v>0.18776871413176954</v>
      </c>
    </row>
    <row r="55" spans="1:4" ht="46.5" customHeight="1">
      <c r="A55" s="135" t="s">
        <v>47</v>
      </c>
      <c r="B55" s="136"/>
      <c r="C55" s="120">
        <v>15798.5</v>
      </c>
      <c r="D55" s="123">
        <v>0.19796130616745608</v>
      </c>
    </row>
    <row r="56" spans="1:4" ht="121.5" customHeight="1">
      <c r="A56" s="13" t="s">
        <v>48</v>
      </c>
      <c r="B56" s="6" t="s">
        <v>6</v>
      </c>
      <c r="C56" s="121"/>
      <c r="D56" s="123"/>
    </row>
    <row r="57" spans="1:4" ht="60">
      <c r="A57" s="11" t="s">
        <v>49</v>
      </c>
      <c r="B57" s="5" t="s">
        <v>7</v>
      </c>
      <c r="C57" s="122"/>
      <c r="D57" s="123"/>
    </row>
    <row r="58" spans="1:4" ht="45.75" customHeight="1">
      <c r="A58" s="135" t="s">
        <v>50</v>
      </c>
      <c r="B58" s="136"/>
      <c r="C58" s="100">
        <v>523880.16000000003</v>
      </c>
      <c r="D58" s="104">
        <f>D59+D64+D65+D72+D77+D80+D84</f>
        <v>6.5644207202465985</v>
      </c>
    </row>
    <row r="59" spans="1:4" ht="30.75" customHeight="1">
      <c r="A59" s="19" t="s">
        <v>54</v>
      </c>
      <c r="B59" s="20"/>
      <c r="C59" s="131">
        <v>65542.399999999994</v>
      </c>
      <c r="D59" s="134">
        <v>0.82127158359020624</v>
      </c>
    </row>
    <row r="60" spans="1:4" ht="28.5" customHeight="1">
      <c r="A60" s="19" t="s">
        <v>56</v>
      </c>
      <c r="B60" s="5" t="s">
        <v>58</v>
      </c>
      <c r="C60" s="132"/>
      <c r="D60" s="134"/>
    </row>
    <row r="61" spans="1:4" ht="38.25" customHeight="1">
      <c r="A61" s="21" t="s">
        <v>55</v>
      </c>
      <c r="B61" s="5" t="s">
        <v>7</v>
      </c>
      <c r="C61" s="132"/>
      <c r="D61" s="134"/>
    </row>
    <row r="62" spans="1:4" ht="45.75" customHeight="1">
      <c r="A62" s="19" t="s">
        <v>57</v>
      </c>
      <c r="B62" s="5" t="s">
        <v>17</v>
      </c>
      <c r="C62" s="132"/>
      <c r="D62" s="134"/>
    </row>
    <row r="63" spans="1:4" ht="45.75" customHeight="1">
      <c r="A63" s="19" t="s">
        <v>40</v>
      </c>
      <c r="B63" s="5" t="s">
        <v>7</v>
      </c>
      <c r="C63" s="133"/>
      <c r="D63" s="134"/>
    </row>
    <row r="64" spans="1:4" ht="60">
      <c r="A64" s="11" t="s">
        <v>52</v>
      </c>
      <c r="B64" s="4" t="s">
        <v>59</v>
      </c>
      <c r="C64" s="102">
        <v>87348.65</v>
      </c>
      <c r="D64" s="103">
        <v>1.0945123173696214</v>
      </c>
    </row>
    <row r="65" spans="1:4" ht="45">
      <c r="A65" s="11" t="s">
        <v>53</v>
      </c>
      <c r="B65" s="4"/>
      <c r="C65" s="120">
        <v>98984.63</v>
      </c>
      <c r="D65" s="128">
        <v>1.240315640428038</v>
      </c>
    </row>
    <row r="66" spans="1:4" ht="45">
      <c r="A66" s="22" t="s">
        <v>51</v>
      </c>
      <c r="B66" s="5" t="s">
        <v>66</v>
      </c>
      <c r="C66" s="121"/>
      <c r="D66" s="129"/>
    </row>
    <row r="67" spans="1:4" ht="63" customHeight="1">
      <c r="A67" s="11" t="s">
        <v>60</v>
      </c>
      <c r="B67" s="5" t="s">
        <v>66</v>
      </c>
      <c r="C67" s="121"/>
      <c r="D67" s="129"/>
    </row>
    <row r="68" spans="1:4" ht="46.5" customHeight="1">
      <c r="A68" s="11" t="s">
        <v>61</v>
      </c>
      <c r="B68" s="5" t="s">
        <v>66</v>
      </c>
      <c r="C68" s="121"/>
      <c r="D68" s="129"/>
    </row>
    <row r="69" spans="1:4" ht="60" customHeight="1">
      <c r="A69" s="11" t="s">
        <v>64</v>
      </c>
      <c r="B69" s="5" t="s">
        <v>66</v>
      </c>
      <c r="C69" s="121"/>
      <c r="D69" s="129"/>
    </row>
    <row r="70" spans="1:4" ht="30">
      <c r="A70" s="11" t="s">
        <v>62</v>
      </c>
      <c r="B70" s="5" t="s">
        <v>7</v>
      </c>
      <c r="C70" s="121"/>
      <c r="D70" s="129"/>
    </row>
    <row r="71" spans="1:4" ht="30">
      <c r="A71" s="11" t="s">
        <v>63</v>
      </c>
      <c r="B71" s="5" t="s">
        <v>65</v>
      </c>
      <c r="C71" s="122"/>
      <c r="D71" s="130"/>
    </row>
    <row r="72" spans="1:4" ht="30">
      <c r="A72" s="11" t="s">
        <v>67</v>
      </c>
      <c r="B72" s="10"/>
      <c r="C72" s="120">
        <v>115546.35</v>
      </c>
      <c r="D72" s="123">
        <v>1.4478403879407564</v>
      </c>
    </row>
    <row r="73" spans="1:4" ht="45">
      <c r="A73" s="11" t="s">
        <v>68</v>
      </c>
      <c r="B73" s="5" t="s">
        <v>65</v>
      </c>
      <c r="C73" s="121"/>
      <c r="D73" s="123"/>
    </row>
    <row r="74" spans="1:4" ht="30">
      <c r="A74" s="11" t="s">
        <v>69</v>
      </c>
      <c r="B74" s="5" t="s">
        <v>65</v>
      </c>
      <c r="C74" s="121"/>
      <c r="D74" s="123"/>
    </row>
    <row r="75" spans="1:4" ht="30">
      <c r="A75" s="13" t="s">
        <v>70</v>
      </c>
      <c r="B75" s="5" t="s">
        <v>7</v>
      </c>
      <c r="C75" s="121"/>
      <c r="D75" s="123"/>
    </row>
    <row r="76" spans="1:4" ht="30">
      <c r="A76" s="11" t="s">
        <v>71</v>
      </c>
      <c r="B76" s="5" t="s">
        <v>65</v>
      </c>
      <c r="C76" s="122"/>
      <c r="D76" s="123"/>
    </row>
    <row r="77" spans="1:4" ht="43.5">
      <c r="A77" s="8" t="s">
        <v>73</v>
      </c>
      <c r="B77" s="9"/>
      <c r="C77" s="120">
        <v>87395.04</v>
      </c>
      <c r="D77" s="128">
        <v>1.0950936019848132</v>
      </c>
    </row>
    <row r="78" spans="1:4" ht="25.5" customHeight="1">
      <c r="A78" s="13" t="s">
        <v>72</v>
      </c>
      <c r="B78" s="12" t="s">
        <v>75</v>
      </c>
      <c r="C78" s="121"/>
      <c r="D78" s="129"/>
    </row>
    <row r="79" spans="1:4" ht="90">
      <c r="A79" s="11" t="s">
        <v>74</v>
      </c>
      <c r="B79" s="5" t="s">
        <v>66</v>
      </c>
      <c r="C79" s="122"/>
      <c r="D79" s="129"/>
    </row>
    <row r="80" spans="1:4" ht="43.5">
      <c r="A80" s="8" t="s">
        <v>76</v>
      </c>
      <c r="B80" s="9"/>
      <c r="C80" s="120">
        <v>49974.84</v>
      </c>
      <c r="D80" s="123">
        <v>0.62620404480866099</v>
      </c>
    </row>
    <row r="81" spans="1:4" ht="32.25" customHeight="1">
      <c r="A81" s="11" t="s">
        <v>77</v>
      </c>
      <c r="B81" s="5" t="s">
        <v>65</v>
      </c>
      <c r="C81" s="121"/>
      <c r="D81" s="123"/>
    </row>
    <row r="82" spans="1:4" ht="75.75" customHeight="1">
      <c r="A82" s="11" t="s">
        <v>78</v>
      </c>
      <c r="B82" s="5" t="s">
        <v>7</v>
      </c>
      <c r="C82" s="121"/>
      <c r="D82" s="123"/>
    </row>
    <row r="83" spans="1:4" ht="30">
      <c r="A83" s="11" t="s">
        <v>79</v>
      </c>
      <c r="B83" s="5" t="s">
        <v>80</v>
      </c>
      <c r="C83" s="122"/>
      <c r="D83" s="123"/>
    </row>
    <row r="84" spans="1:4" ht="46.5" customHeight="1">
      <c r="A84" s="8" t="s">
        <v>81</v>
      </c>
      <c r="B84" s="9"/>
      <c r="C84" s="120">
        <v>19088.25</v>
      </c>
      <c r="D84" s="128">
        <v>0.23918314412450192</v>
      </c>
    </row>
    <row r="85" spans="1:4" ht="30">
      <c r="A85" s="11" t="s">
        <v>82</v>
      </c>
      <c r="B85" s="4" t="s">
        <v>86</v>
      </c>
      <c r="C85" s="121"/>
      <c r="D85" s="129"/>
    </row>
    <row r="86" spans="1:4" ht="30">
      <c r="A86" s="11" t="s">
        <v>83</v>
      </c>
      <c r="B86" s="4" t="s">
        <v>17</v>
      </c>
      <c r="C86" s="121"/>
      <c r="D86" s="129"/>
    </row>
    <row r="87" spans="1:4" ht="30">
      <c r="A87" s="11" t="s">
        <v>84</v>
      </c>
      <c r="B87" s="4" t="s">
        <v>87</v>
      </c>
      <c r="C87" s="121"/>
      <c r="D87" s="129"/>
    </row>
    <row r="88" spans="1:4" ht="30.75" customHeight="1">
      <c r="A88" s="11" t="s">
        <v>85</v>
      </c>
      <c r="B88" s="4" t="s">
        <v>75</v>
      </c>
      <c r="C88" s="122"/>
      <c r="D88" s="129"/>
    </row>
    <row r="89" spans="1:4" ht="31.5" customHeight="1">
      <c r="A89" s="135" t="s">
        <v>88</v>
      </c>
      <c r="B89" s="136"/>
      <c r="C89" s="105">
        <v>486618.17000000004</v>
      </c>
      <c r="D89" s="106">
        <f>D90+D96+D104+D110+D111+D112+D113</f>
        <v>6.3046020349347174</v>
      </c>
    </row>
    <row r="90" spans="1:4" ht="29.25" customHeight="1">
      <c r="A90" s="8" t="s">
        <v>89</v>
      </c>
      <c r="B90" s="10"/>
      <c r="C90" s="120">
        <v>77235.64</v>
      </c>
      <c r="D90" s="123">
        <v>0.96779239656166205</v>
      </c>
    </row>
    <row r="91" spans="1:4" ht="45">
      <c r="A91" s="11" t="s">
        <v>90</v>
      </c>
      <c r="B91" s="4" t="s">
        <v>17</v>
      </c>
      <c r="C91" s="121"/>
      <c r="D91" s="123"/>
    </row>
    <row r="92" spans="1:4" ht="60">
      <c r="A92" s="11" t="s">
        <v>91</v>
      </c>
      <c r="B92" s="4" t="s">
        <v>17</v>
      </c>
      <c r="C92" s="121"/>
      <c r="D92" s="123"/>
    </row>
    <row r="93" spans="1:4">
      <c r="A93" s="11" t="s">
        <v>92</v>
      </c>
      <c r="B93" s="4" t="s">
        <v>65</v>
      </c>
      <c r="C93" s="121"/>
      <c r="D93" s="123"/>
    </row>
    <row r="94" spans="1:4" ht="47.25" customHeight="1">
      <c r="A94" s="11" t="s">
        <v>93</v>
      </c>
      <c r="B94" s="5" t="s">
        <v>7</v>
      </c>
      <c r="C94" s="121"/>
      <c r="D94" s="123"/>
    </row>
    <row r="95" spans="1:4" ht="45">
      <c r="A95" s="11" t="s">
        <v>94</v>
      </c>
      <c r="B95" s="5" t="s">
        <v>80</v>
      </c>
      <c r="C95" s="122"/>
      <c r="D95" s="123"/>
    </row>
    <row r="96" spans="1:4" ht="88.5" customHeight="1">
      <c r="A96" s="8" t="s">
        <v>95</v>
      </c>
      <c r="B96" s="10"/>
      <c r="C96" s="120">
        <f>D96*12*6650.5</f>
        <v>141256.62000000002</v>
      </c>
      <c r="D96" s="123">
        <v>1.77</v>
      </c>
    </row>
    <row r="97" spans="1:4" ht="30">
      <c r="A97" s="11" t="s">
        <v>96</v>
      </c>
      <c r="B97" s="5" t="s">
        <v>7</v>
      </c>
      <c r="C97" s="121"/>
      <c r="D97" s="123"/>
    </row>
    <row r="98" spans="1:4" ht="45">
      <c r="A98" s="11" t="s">
        <v>102</v>
      </c>
      <c r="B98" s="5" t="s">
        <v>7</v>
      </c>
      <c r="C98" s="121"/>
      <c r="D98" s="123"/>
    </row>
    <row r="99" spans="1:4" ht="45">
      <c r="A99" s="11" t="s">
        <v>101</v>
      </c>
      <c r="B99" s="5" t="s">
        <v>7</v>
      </c>
      <c r="C99" s="121"/>
      <c r="D99" s="123"/>
    </row>
    <row r="100" spans="1:4" ht="30">
      <c r="A100" s="21" t="s">
        <v>100</v>
      </c>
      <c r="B100" s="5" t="s">
        <v>7</v>
      </c>
      <c r="C100" s="121"/>
      <c r="D100" s="123"/>
    </row>
    <row r="101" spans="1:4" ht="45">
      <c r="A101" s="11" t="s">
        <v>99</v>
      </c>
      <c r="B101" s="5" t="s">
        <v>97</v>
      </c>
      <c r="C101" s="121"/>
      <c r="D101" s="123"/>
    </row>
    <row r="102" spans="1:4">
      <c r="A102" s="11" t="s">
        <v>103</v>
      </c>
      <c r="B102" s="5" t="s">
        <v>17</v>
      </c>
      <c r="C102" s="121"/>
      <c r="D102" s="123"/>
    </row>
    <row r="103" spans="1:4" ht="30">
      <c r="A103" s="11" t="s">
        <v>98</v>
      </c>
      <c r="B103" s="5" t="s">
        <v>7</v>
      </c>
      <c r="C103" s="122"/>
      <c r="D103" s="123"/>
    </row>
    <row r="104" spans="1:4" ht="29.25">
      <c r="A104" s="8" t="s">
        <v>104</v>
      </c>
      <c r="B104" s="10"/>
      <c r="C104" s="120">
        <v>155258.35</v>
      </c>
      <c r="D104" s="123">
        <v>1.9454470841791345</v>
      </c>
    </row>
    <row r="105" spans="1:4">
      <c r="A105" s="11" t="s">
        <v>106</v>
      </c>
      <c r="B105" s="6" t="s">
        <v>105</v>
      </c>
      <c r="C105" s="121"/>
      <c r="D105" s="123"/>
    </row>
    <row r="106" spans="1:4" ht="30">
      <c r="A106" s="11" t="s">
        <v>107</v>
      </c>
      <c r="B106" s="5" t="s">
        <v>97</v>
      </c>
      <c r="C106" s="121"/>
      <c r="D106" s="123"/>
    </row>
    <row r="107" spans="1:4" ht="30">
      <c r="A107" s="11" t="s">
        <v>108</v>
      </c>
      <c r="B107" s="6" t="s">
        <v>7</v>
      </c>
      <c r="C107" s="121"/>
      <c r="D107" s="123"/>
    </row>
    <row r="108" spans="1:4" ht="30">
      <c r="A108" s="11" t="s">
        <v>109</v>
      </c>
      <c r="B108" s="5" t="s">
        <v>17</v>
      </c>
      <c r="C108" s="121"/>
      <c r="D108" s="123"/>
    </row>
    <row r="109" spans="1:4" ht="30">
      <c r="A109" s="11" t="s">
        <v>110</v>
      </c>
      <c r="B109" s="5" t="s">
        <v>17</v>
      </c>
      <c r="C109" s="122"/>
      <c r="D109" s="123"/>
    </row>
    <row r="110" spans="1:4" ht="32.25" customHeight="1">
      <c r="A110" s="25" t="s">
        <v>112</v>
      </c>
      <c r="B110" s="24" t="s">
        <v>111</v>
      </c>
      <c r="C110" s="110">
        <v>9174.27</v>
      </c>
      <c r="D110" s="111">
        <v>0.11495714607924216</v>
      </c>
    </row>
    <row r="111" spans="1:4" ht="24.75" customHeight="1">
      <c r="A111" s="29" t="s">
        <v>113</v>
      </c>
      <c r="B111" s="28" t="s">
        <v>58</v>
      </c>
      <c r="C111" s="112">
        <v>25408.44</v>
      </c>
      <c r="D111" s="113">
        <v>0.31837756559657165</v>
      </c>
    </row>
    <row r="112" spans="1:4" ht="72.75" customHeight="1">
      <c r="A112" s="8" t="s">
        <v>115</v>
      </c>
      <c r="B112" s="5" t="s">
        <v>114</v>
      </c>
      <c r="C112" s="110">
        <v>18652.34</v>
      </c>
      <c r="D112" s="111">
        <v>0.23372102348194371</v>
      </c>
    </row>
    <row r="113" spans="1:4" ht="89.25" customHeight="1">
      <c r="A113" s="11" t="s">
        <v>116</v>
      </c>
      <c r="B113" s="4" t="s">
        <v>86</v>
      </c>
      <c r="C113" s="110">
        <v>76159.41</v>
      </c>
      <c r="D113" s="111">
        <v>0.95430681903616277</v>
      </c>
    </row>
    <row r="114" spans="1:4" ht="31.5" customHeight="1">
      <c r="A114" s="26" t="s">
        <v>117</v>
      </c>
      <c r="B114" s="5" t="s">
        <v>114</v>
      </c>
      <c r="C114" s="110">
        <v>173843.24</v>
      </c>
      <c r="D114" s="111">
        <v>2.1800000000000002</v>
      </c>
    </row>
    <row r="115" spans="1:4" ht="30.75" customHeight="1">
      <c r="A115" s="141" t="s">
        <v>119</v>
      </c>
      <c r="B115" s="142"/>
      <c r="C115" s="114">
        <v>1643959.2500000002</v>
      </c>
      <c r="D115" s="107">
        <f>D114+D89+D58+D15</f>
        <v>20.808209783725538</v>
      </c>
    </row>
    <row r="116" spans="1:4" ht="54" customHeight="1">
      <c r="A116" s="27" t="s">
        <v>120</v>
      </c>
      <c r="B116" s="5" t="s">
        <v>118</v>
      </c>
      <c r="C116" s="114">
        <f>D116*6650.5*12</f>
        <v>671168.46</v>
      </c>
      <c r="D116" s="107">
        <v>8.41</v>
      </c>
    </row>
    <row r="117" spans="1:4" ht="29.25" customHeight="1">
      <c r="A117" s="141" t="s">
        <v>121</v>
      </c>
      <c r="B117" s="142"/>
      <c r="C117" s="114">
        <f>C115+C116</f>
        <v>2315127.71</v>
      </c>
      <c r="D117" s="115">
        <f>D115+D116</f>
        <v>29.218209783725538</v>
      </c>
    </row>
    <row r="118" spans="1:4">
      <c r="A118" s="3"/>
      <c r="C118" s="116"/>
      <c r="D118" s="117"/>
    </row>
    <row r="119" spans="1:4">
      <c r="A119" s="3"/>
    </row>
    <row r="120" spans="1:4">
      <c r="A120" s="3"/>
    </row>
    <row r="121" spans="1:4">
      <c r="A121" s="3"/>
    </row>
    <row r="122" spans="1:4">
      <c r="A122" s="3"/>
    </row>
    <row r="123" spans="1:4">
      <c r="A123" s="3"/>
    </row>
    <row r="124" spans="1:4">
      <c r="A124" s="3"/>
    </row>
    <row r="125" spans="1:4">
      <c r="A125" s="3"/>
    </row>
    <row r="126" spans="1:4">
      <c r="A126" s="3"/>
    </row>
  </sheetData>
  <mergeCells count="60">
    <mergeCell ref="A117:B117"/>
    <mergeCell ref="A55:B55"/>
    <mergeCell ref="A58:B58"/>
    <mergeCell ref="C1:D1"/>
    <mergeCell ref="C2:D2"/>
    <mergeCell ref="C3:D3"/>
    <mergeCell ref="C55:C57"/>
    <mergeCell ref="C48:C52"/>
    <mergeCell ref="C44:C47"/>
    <mergeCell ref="C39:C43"/>
    <mergeCell ref="A89:B89"/>
    <mergeCell ref="A39:B39"/>
    <mergeCell ref="A44:B44"/>
    <mergeCell ref="A48:B48"/>
    <mergeCell ref="A115:B115"/>
    <mergeCell ref="A16:B16"/>
    <mergeCell ref="A15:B15"/>
    <mergeCell ref="A6:D6"/>
    <mergeCell ref="A5:D5"/>
    <mergeCell ref="A7:D7"/>
    <mergeCell ref="A35:B35"/>
    <mergeCell ref="A21:B21"/>
    <mergeCell ref="A25:B25"/>
    <mergeCell ref="A29:B29"/>
    <mergeCell ref="A32:B32"/>
    <mergeCell ref="D35:D38"/>
    <mergeCell ref="D55:D57"/>
    <mergeCell ref="D39:D43"/>
    <mergeCell ref="D44:D47"/>
    <mergeCell ref="D48:D52"/>
    <mergeCell ref="C72:C76"/>
    <mergeCell ref="D72:D76"/>
    <mergeCell ref="C65:C71"/>
    <mergeCell ref="D65:D71"/>
    <mergeCell ref="C59:C63"/>
    <mergeCell ref="D59:D63"/>
    <mergeCell ref="C84:C88"/>
    <mergeCell ref="D84:D88"/>
    <mergeCell ref="C90:C95"/>
    <mergeCell ref="D90:D95"/>
    <mergeCell ref="C77:C79"/>
    <mergeCell ref="D77:D79"/>
    <mergeCell ref="C80:C83"/>
    <mergeCell ref="D80:D83"/>
    <mergeCell ref="C96:C103"/>
    <mergeCell ref="D96:D103"/>
    <mergeCell ref="C104:C109"/>
    <mergeCell ref="D104:D109"/>
    <mergeCell ref="A10:B10"/>
    <mergeCell ref="C25:C28"/>
    <mergeCell ref="D25:D28"/>
    <mergeCell ref="C16:C20"/>
    <mergeCell ref="D16:D20"/>
    <mergeCell ref="C21:C24"/>
    <mergeCell ref="D21:D24"/>
    <mergeCell ref="C29:C31"/>
    <mergeCell ref="D29:D31"/>
    <mergeCell ref="C32:C34"/>
    <mergeCell ref="D32:D34"/>
    <mergeCell ref="C35:C38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3"/>
  <sheetViews>
    <sheetView zoomScale="87" zoomScaleNormal="87" workbookViewId="0">
      <selection activeCell="M3" sqref="M3:N3"/>
    </sheetView>
  </sheetViews>
  <sheetFormatPr defaultRowHeight="15.75"/>
  <cols>
    <col min="1" max="1" width="54.140625" style="1" customWidth="1"/>
    <col min="2" max="2" width="17.28515625" style="1" customWidth="1"/>
    <col min="3" max="3" width="15" style="1" hidden="1" customWidth="1"/>
    <col min="4" max="4" width="14.140625" style="1" hidden="1" customWidth="1"/>
    <col min="5" max="10" width="14.28515625" style="1" hidden="1" customWidth="1"/>
    <col min="11" max="11" width="18.85546875" style="1" hidden="1" customWidth="1"/>
    <col min="12" max="12" width="17" style="1" hidden="1" customWidth="1"/>
    <col min="13" max="13" width="18.42578125" style="1" customWidth="1"/>
    <col min="14" max="14" width="17.85546875" style="1" customWidth="1"/>
    <col min="15" max="16384" width="9.140625" style="1"/>
  </cols>
  <sheetData>
    <row r="1" spans="1:14">
      <c r="M1" s="143" t="s">
        <v>136</v>
      </c>
      <c r="N1" s="143"/>
    </row>
    <row r="2" spans="1:14" ht="45" customHeight="1">
      <c r="M2" s="139" t="s">
        <v>133</v>
      </c>
      <c r="N2" s="139"/>
    </row>
    <row r="3" spans="1:14" ht="16.5" customHeight="1">
      <c r="M3" s="139" t="s">
        <v>138</v>
      </c>
      <c r="N3" s="139"/>
    </row>
    <row r="5" spans="1:14" ht="16.5">
      <c r="A5" s="138" t="s">
        <v>127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ht="32.25" customHeight="1">
      <c r="A6" s="137" t="s">
        <v>128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33" customHeight="1">
      <c r="A7" s="216" t="s">
        <v>130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ht="15" customHeight="1">
      <c r="A8" s="32"/>
      <c r="B8" s="32"/>
      <c r="C8" s="32"/>
      <c r="D8" s="32"/>
    </row>
    <row r="9" spans="1:14">
      <c r="A9" s="2"/>
    </row>
    <row r="10" spans="1:14" ht="85.5" customHeight="1">
      <c r="A10" s="4" t="s">
        <v>4</v>
      </c>
      <c r="B10" s="5" t="s">
        <v>1</v>
      </c>
      <c r="C10" s="5" t="s">
        <v>2</v>
      </c>
      <c r="D10" s="6" t="s">
        <v>3</v>
      </c>
      <c r="E10" s="5" t="s">
        <v>2</v>
      </c>
      <c r="F10" s="6" t="s">
        <v>3</v>
      </c>
      <c r="G10" s="5" t="s">
        <v>2</v>
      </c>
      <c r="H10" s="6" t="s">
        <v>3</v>
      </c>
      <c r="I10" s="5" t="s">
        <v>2</v>
      </c>
      <c r="J10" s="89" t="s">
        <v>3</v>
      </c>
      <c r="K10" s="80" t="s">
        <v>2</v>
      </c>
      <c r="L10" s="6" t="s">
        <v>3</v>
      </c>
      <c r="M10" s="108" t="s">
        <v>2</v>
      </c>
      <c r="N10" s="108" t="s">
        <v>3</v>
      </c>
    </row>
    <row r="11" spans="1:14" ht="21.75" customHeight="1">
      <c r="A11" s="4"/>
      <c r="B11" s="5"/>
      <c r="C11" s="212" t="s">
        <v>123</v>
      </c>
      <c r="D11" s="213"/>
      <c r="E11" s="170" t="s">
        <v>124</v>
      </c>
      <c r="F11" s="170"/>
      <c r="G11" s="171" t="s">
        <v>122</v>
      </c>
      <c r="H11" s="171"/>
      <c r="I11" s="172" t="s">
        <v>125</v>
      </c>
      <c r="J11" s="173"/>
      <c r="K11" s="158" t="s">
        <v>126</v>
      </c>
      <c r="L11" s="159"/>
      <c r="M11" s="151"/>
      <c r="N11" s="152"/>
    </row>
    <row r="12" spans="1:14" ht="14.25" customHeight="1">
      <c r="A12" s="7">
        <v>1</v>
      </c>
      <c r="B12" s="7">
        <v>2</v>
      </c>
      <c r="C12" s="41">
        <v>3</v>
      </c>
      <c r="D12" s="41">
        <v>4</v>
      </c>
      <c r="E12" s="54">
        <v>5</v>
      </c>
      <c r="F12" s="54">
        <v>6</v>
      </c>
      <c r="G12" s="61">
        <v>7</v>
      </c>
      <c r="H12" s="61">
        <v>8</v>
      </c>
      <c r="I12" s="48">
        <v>9</v>
      </c>
      <c r="J12" s="88">
        <v>10</v>
      </c>
      <c r="K12" s="67">
        <v>11</v>
      </c>
      <c r="L12" s="68">
        <v>12</v>
      </c>
      <c r="M12" s="119">
        <v>3</v>
      </c>
      <c r="N12" s="109">
        <v>4</v>
      </c>
    </row>
    <row r="13" spans="1:14" ht="60.75" customHeight="1">
      <c r="A13" s="135" t="s">
        <v>0</v>
      </c>
      <c r="B13" s="136"/>
      <c r="C13" s="42">
        <f t="shared" ref="C13:N13" si="0">C14+C19+C23+C27+C30+C33+C37+C42+C46+C51+C52+C53</f>
        <v>178985.96000000002</v>
      </c>
      <c r="D13" s="42">
        <f t="shared" si="0"/>
        <v>3.8800000000000003</v>
      </c>
      <c r="E13" s="55">
        <f t="shared" si="0"/>
        <v>194927.26</v>
      </c>
      <c r="F13" s="55">
        <f t="shared" si="0"/>
        <v>3.87</v>
      </c>
      <c r="G13" s="62">
        <f t="shared" si="0"/>
        <v>413064.14</v>
      </c>
      <c r="H13" s="62">
        <f t="shared" si="0"/>
        <v>3.95</v>
      </c>
      <c r="I13" s="49">
        <f t="shared" si="0"/>
        <v>114109.31999999999</v>
      </c>
      <c r="J13" s="84">
        <f t="shared" si="0"/>
        <v>3.86</v>
      </c>
      <c r="K13" s="79">
        <f t="shared" si="0"/>
        <v>225271.66999999998</v>
      </c>
      <c r="L13" s="69">
        <f t="shared" si="0"/>
        <v>3.84</v>
      </c>
      <c r="M13" s="40">
        <f t="shared" si="0"/>
        <v>225452.24374999997</v>
      </c>
      <c r="N13" s="40">
        <f t="shared" si="0"/>
        <v>3.836875</v>
      </c>
    </row>
    <row r="14" spans="1:14">
      <c r="A14" s="144" t="s">
        <v>5</v>
      </c>
      <c r="B14" s="145"/>
      <c r="C14" s="206">
        <v>2767.82</v>
      </c>
      <c r="D14" s="206">
        <v>0.06</v>
      </c>
      <c r="E14" s="194">
        <v>2518.44</v>
      </c>
      <c r="F14" s="194">
        <v>0.05</v>
      </c>
      <c r="G14" s="182">
        <v>6274.4</v>
      </c>
      <c r="H14" s="182">
        <v>0.06</v>
      </c>
      <c r="I14" s="168">
        <v>1478.1</v>
      </c>
      <c r="J14" s="169">
        <v>0.05</v>
      </c>
      <c r="K14" s="160">
        <f>(C14+E14+G14+I14)/4</f>
        <v>3259.69</v>
      </c>
      <c r="L14" s="156">
        <f>(D14+F14+H14+J14)/44</f>
        <v>4.9999999999999992E-3</v>
      </c>
      <c r="M14" s="147">
        <f>K14</f>
        <v>3259.69</v>
      </c>
      <c r="N14" s="146">
        <f>L14</f>
        <v>4.9999999999999992E-3</v>
      </c>
    </row>
    <row r="15" spans="1:14" ht="30">
      <c r="A15" s="11" t="s">
        <v>8</v>
      </c>
      <c r="B15" s="9"/>
      <c r="C15" s="206"/>
      <c r="D15" s="206"/>
      <c r="E15" s="194"/>
      <c r="F15" s="194"/>
      <c r="G15" s="182"/>
      <c r="H15" s="182"/>
      <c r="I15" s="168"/>
      <c r="J15" s="169"/>
      <c r="K15" s="161"/>
      <c r="L15" s="156"/>
      <c r="M15" s="148"/>
      <c r="N15" s="146"/>
    </row>
    <row r="16" spans="1:14" ht="118.5" customHeight="1">
      <c r="A16" s="12" t="s">
        <v>9</v>
      </c>
      <c r="B16" s="6" t="s">
        <v>6</v>
      </c>
      <c r="C16" s="206"/>
      <c r="D16" s="206"/>
      <c r="E16" s="194"/>
      <c r="F16" s="194"/>
      <c r="G16" s="182"/>
      <c r="H16" s="182"/>
      <c r="I16" s="168"/>
      <c r="J16" s="169"/>
      <c r="K16" s="161"/>
      <c r="L16" s="156"/>
      <c r="M16" s="148"/>
      <c r="N16" s="146"/>
    </row>
    <row r="17" spans="1:14" ht="120" customHeight="1">
      <c r="A17" s="13" t="s">
        <v>10</v>
      </c>
      <c r="B17" s="6" t="s">
        <v>6</v>
      </c>
      <c r="C17" s="206"/>
      <c r="D17" s="206"/>
      <c r="E17" s="194"/>
      <c r="F17" s="194"/>
      <c r="G17" s="182"/>
      <c r="H17" s="182"/>
      <c r="I17" s="168"/>
      <c r="J17" s="169"/>
      <c r="K17" s="161"/>
      <c r="L17" s="156"/>
      <c r="M17" s="148"/>
      <c r="N17" s="146"/>
    </row>
    <row r="18" spans="1:14" ht="60" customHeight="1">
      <c r="A18" s="11" t="s">
        <v>11</v>
      </c>
      <c r="B18" s="5" t="s">
        <v>7</v>
      </c>
      <c r="C18" s="206"/>
      <c r="D18" s="206"/>
      <c r="E18" s="194"/>
      <c r="F18" s="194"/>
      <c r="G18" s="182"/>
      <c r="H18" s="182"/>
      <c r="I18" s="168"/>
      <c r="J18" s="169"/>
      <c r="K18" s="162"/>
      <c r="L18" s="156"/>
      <c r="M18" s="149"/>
      <c r="N18" s="146"/>
    </row>
    <row r="19" spans="1:14">
      <c r="A19" s="135" t="s">
        <v>12</v>
      </c>
      <c r="B19" s="136"/>
      <c r="C19" s="206">
        <v>3690.43</v>
      </c>
      <c r="D19" s="206">
        <v>0.08</v>
      </c>
      <c r="E19" s="187">
        <v>3525.82</v>
      </c>
      <c r="F19" s="194">
        <v>7.0000000000000007E-2</v>
      </c>
      <c r="G19" s="182">
        <v>8365.86</v>
      </c>
      <c r="H19" s="182">
        <v>0.08</v>
      </c>
      <c r="I19" s="168">
        <v>2069.34</v>
      </c>
      <c r="J19" s="169">
        <v>7.0000000000000007E-2</v>
      </c>
      <c r="K19" s="157">
        <f>(C19+E19+G19+I19)/4</f>
        <v>4412.8625000000002</v>
      </c>
      <c r="L19" s="156">
        <f>(D19+F19+H19+J19)/4</f>
        <v>7.5000000000000011E-2</v>
      </c>
      <c r="M19" s="146">
        <f>K19</f>
        <v>4412.8625000000002</v>
      </c>
      <c r="N19" s="146">
        <f>L19</f>
        <v>7.5000000000000011E-2</v>
      </c>
    </row>
    <row r="20" spans="1:14" ht="45">
      <c r="A20" s="11" t="s">
        <v>13</v>
      </c>
      <c r="B20" s="4" t="s">
        <v>16</v>
      </c>
      <c r="C20" s="206"/>
      <c r="D20" s="206"/>
      <c r="E20" s="187"/>
      <c r="F20" s="194"/>
      <c r="G20" s="182"/>
      <c r="H20" s="182"/>
      <c r="I20" s="168"/>
      <c r="J20" s="169"/>
      <c r="K20" s="157"/>
      <c r="L20" s="156"/>
      <c r="M20" s="146"/>
      <c r="N20" s="146"/>
    </row>
    <row r="21" spans="1:14" ht="75">
      <c r="A21" s="11" t="s">
        <v>14</v>
      </c>
      <c r="B21" s="4" t="s">
        <v>17</v>
      </c>
      <c r="C21" s="206"/>
      <c r="D21" s="206"/>
      <c r="E21" s="187"/>
      <c r="F21" s="194"/>
      <c r="G21" s="182"/>
      <c r="H21" s="182"/>
      <c r="I21" s="168"/>
      <c r="J21" s="169"/>
      <c r="K21" s="157"/>
      <c r="L21" s="156"/>
      <c r="M21" s="146"/>
      <c r="N21" s="146"/>
    </row>
    <row r="22" spans="1:14" ht="45">
      <c r="A22" s="11" t="s">
        <v>15</v>
      </c>
      <c r="B22" s="4" t="s">
        <v>17</v>
      </c>
      <c r="C22" s="206"/>
      <c r="D22" s="206"/>
      <c r="E22" s="187"/>
      <c r="F22" s="194"/>
      <c r="G22" s="182"/>
      <c r="H22" s="182"/>
      <c r="I22" s="168"/>
      <c r="J22" s="169"/>
      <c r="K22" s="157"/>
      <c r="L22" s="156"/>
      <c r="M22" s="146"/>
      <c r="N22" s="146"/>
    </row>
    <row r="23" spans="1:14" ht="29.25" customHeight="1">
      <c r="A23" s="135" t="s">
        <v>18</v>
      </c>
      <c r="B23" s="136"/>
      <c r="C23" s="199">
        <v>5074.34</v>
      </c>
      <c r="D23" s="209">
        <v>0.11</v>
      </c>
      <c r="E23" s="187">
        <v>4533.1899999999996</v>
      </c>
      <c r="F23" s="196">
        <v>0.09</v>
      </c>
      <c r="G23" s="182">
        <v>10457.32</v>
      </c>
      <c r="H23" s="188">
        <v>0.1</v>
      </c>
      <c r="I23" s="168">
        <v>2660.58</v>
      </c>
      <c r="J23" s="177">
        <v>0.09</v>
      </c>
      <c r="K23" s="157">
        <f>(C23+E23+G23+I23)/4</f>
        <v>5681.3575000000001</v>
      </c>
      <c r="L23" s="160">
        <f>(D23+F23+H23+J23)/4</f>
        <v>9.7500000000000003E-2</v>
      </c>
      <c r="M23" s="146">
        <f>K23</f>
        <v>5681.3575000000001</v>
      </c>
      <c r="N23" s="153">
        <f>L23</f>
        <v>9.7500000000000003E-2</v>
      </c>
    </row>
    <row r="24" spans="1:14" ht="105">
      <c r="A24" s="13" t="s">
        <v>19</v>
      </c>
      <c r="B24" s="14" t="s">
        <v>6</v>
      </c>
      <c r="C24" s="199"/>
      <c r="D24" s="210"/>
      <c r="E24" s="187"/>
      <c r="F24" s="197"/>
      <c r="G24" s="182"/>
      <c r="H24" s="189"/>
      <c r="I24" s="168"/>
      <c r="J24" s="178"/>
      <c r="K24" s="157"/>
      <c r="L24" s="161"/>
      <c r="M24" s="146"/>
      <c r="N24" s="154"/>
    </row>
    <row r="25" spans="1:14" ht="101.25" customHeight="1">
      <c r="A25" s="13" t="s">
        <v>20</v>
      </c>
      <c r="B25" s="14" t="s">
        <v>6</v>
      </c>
      <c r="C25" s="199"/>
      <c r="D25" s="210"/>
      <c r="E25" s="187"/>
      <c r="F25" s="197"/>
      <c r="G25" s="182"/>
      <c r="H25" s="189"/>
      <c r="I25" s="168"/>
      <c r="J25" s="178"/>
      <c r="K25" s="157"/>
      <c r="L25" s="161"/>
      <c r="M25" s="146"/>
      <c r="N25" s="154"/>
    </row>
    <row r="26" spans="1:14" ht="60">
      <c r="A26" s="11" t="s">
        <v>21</v>
      </c>
      <c r="B26" s="5" t="s">
        <v>7</v>
      </c>
      <c r="C26" s="199"/>
      <c r="D26" s="211"/>
      <c r="E26" s="187"/>
      <c r="F26" s="198"/>
      <c r="G26" s="182"/>
      <c r="H26" s="190"/>
      <c r="I26" s="168"/>
      <c r="J26" s="179"/>
      <c r="K26" s="157"/>
      <c r="L26" s="162"/>
      <c r="M26" s="146"/>
      <c r="N26" s="155"/>
    </row>
    <row r="27" spans="1:14" ht="31.5" customHeight="1">
      <c r="A27" s="135" t="s">
        <v>24</v>
      </c>
      <c r="B27" s="136"/>
      <c r="C27" s="199">
        <v>2767.82</v>
      </c>
      <c r="D27" s="199">
        <v>0.06</v>
      </c>
      <c r="E27" s="187">
        <v>2518.44</v>
      </c>
      <c r="F27" s="187">
        <v>0.05</v>
      </c>
      <c r="G27" s="182">
        <v>6274.39</v>
      </c>
      <c r="H27" s="182">
        <v>0.06</v>
      </c>
      <c r="I27" s="168">
        <v>1478.1</v>
      </c>
      <c r="J27" s="169">
        <v>0.05</v>
      </c>
      <c r="K27" s="157">
        <f>(C27+E27+G27+I27)/4</f>
        <v>3259.6875000000005</v>
      </c>
      <c r="L27" s="156">
        <f>(D27+F27+H27+J27)/4</f>
        <v>5.4999999999999993E-2</v>
      </c>
      <c r="M27" s="146">
        <f>K27</f>
        <v>3259.6875000000005</v>
      </c>
      <c r="N27" s="146">
        <f>L27</f>
        <v>5.4999999999999993E-2</v>
      </c>
    </row>
    <row r="28" spans="1:14" ht="104.25" customHeight="1">
      <c r="A28" s="13" t="s">
        <v>22</v>
      </c>
      <c r="B28" s="14" t="s">
        <v>6</v>
      </c>
      <c r="C28" s="199"/>
      <c r="D28" s="199"/>
      <c r="E28" s="187"/>
      <c r="F28" s="187"/>
      <c r="G28" s="182"/>
      <c r="H28" s="182"/>
      <c r="I28" s="168"/>
      <c r="J28" s="169"/>
      <c r="K28" s="157"/>
      <c r="L28" s="156"/>
      <c r="M28" s="146"/>
      <c r="N28" s="146"/>
    </row>
    <row r="29" spans="1:14" ht="103.5" customHeight="1">
      <c r="A29" s="13" t="s">
        <v>23</v>
      </c>
      <c r="B29" s="14" t="s">
        <v>6</v>
      </c>
      <c r="C29" s="199"/>
      <c r="D29" s="199"/>
      <c r="E29" s="187"/>
      <c r="F29" s="187"/>
      <c r="G29" s="182"/>
      <c r="H29" s="182"/>
      <c r="I29" s="168"/>
      <c r="J29" s="169"/>
      <c r="K29" s="157"/>
      <c r="L29" s="156"/>
      <c r="M29" s="146"/>
      <c r="N29" s="146"/>
    </row>
    <row r="30" spans="1:14" ht="30" customHeight="1">
      <c r="A30" s="135" t="s">
        <v>25</v>
      </c>
      <c r="B30" s="136"/>
      <c r="C30" s="208">
        <v>0</v>
      </c>
      <c r="D30" s="206">
        <v>0</v>
      </c>
      <c r="E30" s="204">
        <v>8562.7000000000007</v>
      </c>
      <c r="F30" s="194">
        <v>0.17</v>
      </c>
      <c r="G30" s="182">
        <v>17777.439999999999</v>
      </c>
      <c r="H30" s="182">
        <v>0.17</v>
      </c>
      <c r="I30" s="168">
        <v>4729.92</v>
      </c>
      <c r="J30" s="169">
        <v>0.16</v>
      </c>
      <c r="K30" s="157">
        <f>(C30+E30+G30+I30)/4</f>
        <v>7767.5149999999994</v>
      </c>
      <c r="L30" s="156">
        <f>(D30+F30+H30+J30)/4</f>
        <v>0.125</v>
      </c>
      <c r="M30" s="146">
        <f>K30</f>
        <v>7767.5149999999994</v>
      </c>
      <c r="N30" s="146">
        <f>L30</f>
        <v>0.125</v>
      </c>
    </row>
    <row r="31" spans="1:14" ht="120.75" customHeight="1">
      <c r="A31" s="13" t="s">
        <v>26</v>
      </c>
      <c r="B31" s="15" t="s">
        <v>6</v>
      </c>
      <c r="C31" s="208"/>
      <c r="D31" s="206"/>
      <c r="E31" s="204"/>
      <c r="F31" s="194"/>
      <c r="G31" s="182"/>
      <c r="H31" s="182"/>
      <c r="I31" s="168"/>
      <c r="J31" s="169"/>
      <c r="K31" s="157"/>
      <c r="L31" s="156"/>
      <c r="M31" s="146"/>
      <c r="N31" s="146"/>
    </row>
    <row r="32" spans="1:14" ht="30">
      <c r="A32" s="11" t="s">
        <v>27</v>
      </c>
      <c r="B32" s="5" t="s">
        <v>7</v>
      </c>
      <c r="C32" s="208"/>
      <c r="D32" s="206"/>
      <c r="E32" s="204"/>
      <c r="F32" s="194"/>
      <c r="G32" s="182"/>
      <c r="H32" s="182"/>
      <c r="I32" s="168"/>
      <c r="J32" s="169"/>
      <c r="K32" s="157"/>
      <c r="L32" s="156"/>
      <c r="M32" s="146"/>
      <c r="N32" s="146"/>
    </row>
    <row r="33" spans="1:14" ht="30.75" customHeight="1">
      <c r="A33" s="214" t="s">
        <v>28</v>
      </c>
      <c r="B33" s="215"/>
      <c r="C33" s="208">
        <v>12455.21</v>
      </c>
      <c r="D33" s="206">
        <v>0.27</v>
      </c>
      <c r="E33" s="204">
        <v>12592.2</v>
      </c>
      <c r="F33" s="194">
        <v>0.25</v>
      </c>
      <c r="G33" s="182">
        <v>26143.3</v>
      </c>
      <c r="H33" s="182">
        <v>0.25</v>
      </c>
      <c r="I33" s="168">
        <v>7390.5</v>
      </c>
      <c r="J33" s="169">
        <v>0.25</v>
      </c>
      <c r="K33" s="157">
        <f>(C33+E33+G33+I33)/4</f>
        <v>14645.3025</v>
      </c>
      <c r="L33" s="156">
        <f>(D33+F33+H33+J33)/4</f>
        <v>0.255</v>
      </c>
      <c r="M33" s="146">
        <f>K33</f>
        <v>14645.3025</v>
      </c>
      <c r="N33" s="146">
        <f>L33</f>
        <v>0.255</v>
      </c>
    </row>
    <row r="34" spans="1:14" ht="120" customHeight="1">
      <c r="A34" s="13" t="s">
        <v>29</v>
      </c>
      <c r="B34" s="16" t="s">
        <v>6</v>
      </c>
      <c r="C34" s="208"/>
      <c r="D34" s="206"/>
      <c r="E34" s="204"/>
      <c r="F34" s="194"/>
      <c r="G34" s="182"/>
      <c r="H34" s="182"/>
      <c r="I34" s="168"/>
      <c r="J34" s="169"/>
      <c r="K34" s="157"/>
      <c r="L34" s="156"/>
      <c r="M34" s="146"/>
      <c r="N34" s="146"/>
    </row>
    <row r="35" spans="1:14" ht="120.75" customHeight="1">
      <c r="A35" s="13" t="s">
        <v>30</v>
      </c>
      <c r="B35" s="16" t="s">
        <v>6</v>
      </c>
      <c r="C35" s="208"/>
      <c r="D35" s="206"/>
      <c r="E35" s="204"/>
      <c r="F35" s="194"/>
      <c r="G35" s="182"/>
      <c r="H35" s="182"/>
      <c r="I35" s="168"/>
      <c r="J35" s="169"/>
      <c r="K35" s="157"/>
      <c r="L35" s="156"/>
      <c r="M35" s="146"/>
      <c r="N35" s="146"/>
    </row>
    <row r="36" spans="1:14" ht="30">
      <c r="A36" s="11" t="s">
        <v>31</v>
      </c>
      <c r="B36" s="17" t="s">
        <v>7</v>
      </c>
      <c r="C36" s="208"/>
      <c r="D36" s="206"/>
      <c r="E36" s="204"/>
      <c r="F36" s="194"/>
      <c r="G36" s="182"/>
      <c r="H36" s="182"/>
      <c r="I36" s="168"/>
      <c r="J36" s="169"/>
      <c r="K36" s="157"/>
      <c r="L36" s="156"/>
      <c r="M36" s="146"/>
      <c r="N36" s="146"/>
    </row>
    <row r="37" spans="1:14" ht="30" customHeight="1">
      <c r="A37" s="205" t="s">
        <v>32</v>
      </c>
      <c r="B37" s="205"/>
      <c r="C37" s="199">
        <v>121784.26</v>
      </c>
      <c r="D37" s="199">
        <v>2.64</v>
      </c>
      <c r="E37" s="187">
        <v>130958.88</v>
      </c>
      <c r="F37" s="203">
        <v>2.6</v>
      </c>
      <c r="G37" s="182">
        <v>271890.32</v>
      </c>
      <c r="H37" s="182">
        <v>2.6</v>
      </c>
      <c r="I37" s="168">
        <v>76861.2</v>
      </c>
      <c r="J37" s="169">
        <v>2.6</v>
      </c>
      <c r="K37" s="157">
        <f>(C37+E37+G37+I37)/4</f>
        <v>150373.66499999998</v>
      </c>
      <c r="L37" s="156">
        <f>(D37+F37+H37+J37)/4</f>
        <v>2.61</v>
      </c>
      <c r="M37" s="146">
        <f>K37</f>
        <v>150373.66499999998</v>
      </c>
      <c r="N37" s="146">
        <f>L37</f>
        <v>2.61</v>
      </c>
    </row>
    <row r="38" spans="1:14" ht="118.5" customHeight="1">
      <c r="A38" s="13" t="s">
        <v>33</v>
      </c>
      <c r="B38" s="6" t="s">
        <v>6</v>
      </c>
      <c r="C38" s="199"/>
      <c r="D38" s="199"/>
      <c r="E38" s="187"/>
      <c r="F38" s="203"/>
      <c r="G38" s="182"/>
      <c r="H38" s="182"/>
      <c r="I38" s="168"/>
      <c r="J38" s="169"/>
      <c r="K38" s="157"/>
      <c r="L38" s="156"/>
      <c r="M38" s="146"/>
      <c r="N38" s="146"/>
    </row>
    <row r="39" spans="1:14" ht="123" customHeight="1">
      <c r="A39" s="13" t="s">
        <v>34</v>
      </c>
      <c r="B39" s="6" t="s">
        <v>6</v>
      </c>
      <c r="C39" s="199"/>
      <c r="D39" s="199"/>
      <c r="E39" s="187"/>
      <c r="F39" s="203"/>
      <c r="G39" s="182"/>
      <c r="H39" s="182"/>
      <c r="I39" s="168"/>
      <c r="J39" s="169"/>
      <c r="K39" s="157"/>
      <c r="L39" s="156"/>
      <c r="M39" s="146"/>
      <c r="N39" s="146"/>
    </row>
    <row r="40" spans="1:14" ht="30">
      <c r="A40" s="11" t="s">
        <v>35</v>
      </c>
      <c r="B40" s="5" t="s">
        <v>7</v>
      </c>
      <c r="C40" s="199"/>
      <c r="D40" s="199"/>
      <c r="E40" s="187"/>
      <c r="F40" s="203"/>
      <c r="G40" s="182"/>
      <c r="H40" s="182"/>
      <c r="I40" s="168"/>
      <c r="J40" s="169"/>
      <c r="K40" s="157"/>
      <c r="L40" s="156"/>
      <c r="M40" s="146"/>
      <c r="N40" s="146"/>
    </row>
    <row r="41" spans="1:14" ht="60">
      <c r="A41" s="11" t="s">
        <v>36</v>
      </c>
      <c r="B41" s="5" t="s">
        <v>7</v>
      </c>
      <c r="C41" s="199"/>
      <c r="D41" s="199"/>
      <c r="E41" s="187"/>
      <c r="F41" s="203"/>
      <c r="G41" s="182"/>
      <c r="H41" s="182"/>
      <c r="I41" s="168"/>
      <c r="J41" s="169"/>
      <c r="K41" s="157"/>
      <c r="L41" s="156"/>
      <c r="M41" s="146"/>
      <c r="N41" s="146"/>
    </row>
    <row r="42" spans="1:14" ht="29.25" customHeight="1">
      <c r="A42" s="205" t="s">
        <v>37</v>
      </c>
      <c r="B42" s="205"/>
      <c r="C42" s="199">
        <v>6458.26</v>
      </c>
      <c r="D42" s="199">
        <v>0.14000000000000001</v>
      </c>
      <c r="E42" s="187">
        <v>6547.94</v>
      </c>
      <c r="F42" s="187">
        <v>0.13</v>
      </c>
      <c r="G42" s="182">
        <v>14640.25</v>
      </c>
      <c r="H42" s="182">
        <v>0.14000000000000001</v>
      </c>
      <c r="I42" s="168">
        <v>3843.06</v>
      </c>
      <c r="J42" s="169">
        <v>0.13</v>
      </c>
      <c r="K42" s="157">
        <f>(C42+E42+G42+I42)/4</f>
        <v>7872.3775000000005</v>
      </c>
      <c r="L42" s="156">
        <f>(D42+F42+H42+J42)/4</f>
        <v>0.13500000000000001</v>
      </c>
      <c r="M42" s="146">
        <f>K42</f>
        <v>7872.3775000000005</v>
      </c>
      <c r="N42" s="146">
        <f>L42</f>
        <v>0.13500000000000001</v>
      </c>
    </row>
    <row r="43" spans="1:14" ht="121.5" customHeight="1">
      <c r="A43" s="13" t="s">
        <v>38</v>
      </c>
      <c r="B43" s="6" t="s">
        <v>6</v>
      </c>
      <c r="C43" s="199"/>
      <c r="D43" s="199"/>
      <c r="E43" s="187"/>
      <c r="F43" s="187"/>
      <c r="G43" s="182"/>
      <c r="H43" s="182"/>
      <c r="I43" s="168"/>
      <c r="J43" s="169"/>
      <c r="K43" s="157"/>
      <c r="L43" s="156"/>
      <c r="M43" s="146"/>
      <c r="N43" s="146"/>
    </row>
    <row r="44" spans="1:14" ht="123.75" customHeight="1">
      <c r="A44" s="18" t="s">
        <v>39</v>
      </c>
      <c r="B44" s="6" t="s">
        <v>6</v>
      </c>
      <c r="C44" s="199"/>
      <c r="D44" s="199"/>
      <c r="E44" s="187"/>
      <c r="F44" s="187"/>
      <c r="G44" s="182"/>
      <c r="H44" s="182"/>
      <c r="I44" s="168"/>
      <c r="J44" s="169"/>
      <c r="K44" s="157"/>
      <c r="L44" s="156"/>
      <c r="M44" s="146"/>
      <c r="N44" s="146"/>
    </row>
    <row r="45" spans="1:14" ht="45">
      <c r="A45" s="11" t="s">
        <v>40</v>
      </c>
      <c r="B45" s="5" t="s">
        <v>7</v>
      </c>
      <c r="C45" s="199"/>
      <c r="D45" s="199"/>
      <c r="E45" s="187"/>
      <c r="F45" s="187"/>
      <c r="G45" s="182"/>
      <c r="H45" s="182"/>
      <c r="I45" s="168"/>
      <c r="J45" s="169"/>
      <c r="K45" s="157"/>
      <c r="L45" s="156"/>
      <c r="M45" s="146"/>
      <c r="N45" s="146"/>
    </row>
    <row r="46" spans="1:14" ht="28.5" customHeight="1">
      <c r="A46" s="205" t="s">
        <v>41</v>
      </c>
      <c r="B46" s="205"/>
      <c r="C46" s="199">
        <v>13377.82</v>
      </c>
      <c r="D46" s="199">
        <v>0.28999999999999998</v>
      </c>
      <c r="E46" s="187">
        <v>13599.58</v>
      </c>
      <c r="F46" s="187">
        <v>0.27</v>
      </c>
      <c r="G46" s="182">
        <v>28234.76</v>
      </c>
      <c r="H46" s="182">
        <v>0.27</v>
      </c>
      <c r="I46" s="168">
        <v>7981.74</v>
      </c>
      <c r="J46" s="169">
        <v>0.27</v>
      </c>
      <c r="K46" s="157">
        <f>(C46+E46+G46+I46)/4</f>
        <v>15798.475</v>
      </c>
      <c r="L46" s="156">
        <f>(D46+F46+H46+J46)/4</f>
        <v>0.27500000000000002</v>
      </c>
      <c r="M46" s="146">
        <f>K46</f>
        <v>15798.475</v>
      </c>
      <c r="N46" s="146">
        <f>L46</f>
        <v>0.27500000000000002</v>
      </c>
    </row>
    <row r="47" spans="1:14" ht="118.5" customHeight="1">
      <c r="A47" s="13" t="s">
        <v>42</v>
      </c>
      <c r="B47" s="6" t="s">
        <v>6</v>
      </c>
      <c r="C47" s="199"/>
      <c r="D47" s="199"/>
      <c r="E47" s="187"/>
      <c r="F47" s="187"/>
      <c r="G47" s="182"/>
      <c r="H47" s="182"/>
      <c r="I47" s="168"/>
      <c r="J47" s="169"/>
      <c r="K47" s="157"/>
      <c r="L47" s="156"/>
      <c r="M47" s="146"/>
      <c r="N47" s="146"/>
    </row>
    <row r="48" spans="1:14" ht="122.25" customHeight="1">
      <c r="A48" s="13" t="s">
        <v>44</v>
      </c>
      <c r="B48" s="6" t="s">
        <v>6</v>
      </c>
      <c r="C48" s="199"/>
      <c r="D48" s="199"/>
      <c r="E48" s="187"/>
      <c r="F48" s="187"/>
      <c r="G48" s="182"/>
      <c r="H48" s="182"/>
      <c r="I48" s="168"/>
      <c r="J48" s="169"/>
      <c r="K48" s="157"/>
      <c r="L48" s="156"/>
      <c r="M48" s="146"/>
      <c r="N48" s="146"/>
    </row>
    <row r="49" spans="1:14" ht="120.75" customHeight="1">
      <c r="A49" s="13" t="s">
        <v>43</v>
      </c>
      <c r="B49" s="6" t="s">
        <v>6</v>
      </c>
      <c r="C49" s="199"/>
      <c r="D49" s="199"/>
      <c r="E49" s="187"/>
      <c r="F49" s="187"/>
      <c r="G49" s="182"/>
      <c r="H49" s="182"/>
      <c r="I49" s="168"/>
      <c r="J49" s="169"/>
      <c r="K49" s="157"/>
      <c r="L49" s="156"/>
      <c r="M49" s="146"/>
      <c r="N49" s="146"/>
    </row>
    <row r="50" spans="1:14" ht="45">
      <c r="A50" s="13" t="s">
        <v>40</v>
      </c>
      <c r="B50" s="5" t="s">
        <v>7</v>
      </c>
      <c r="C50" s="199"/>
      <c r="D50" s="199"/>
      <c r="E50" s="187"/>
      <c r="F50" s="187"/>
      <c r="G50" s="182"/>
      <c r="H50" s="182"/>
      <c r="I50" s="168"/>
      <c r="J50" s="169"/>
      <c r="K50" s="157"/>
      <c r="L50" s="156"/>
      <c r="M50" s="146"/>
      <c r="N50" s="146"/>
    </row>
    <row r="51" spans="1:14" ht="117.75" customHeight="1">
      <c r="A51" s="23" t="s">
        <v>45</v>
      </c>
      <c r="B51" s="6" t="s">
        <v>6</v>
      </c>
      <c r="C51" s="45">
        <v>3229.13</v>
      </c>
      <c r="D51" s="43">
        <v>7.0000000000000007E-2</v>
      </c>
      <c r="E51" s="56">
        <v>3022.13</v>
      </c>
      <c r="F51" s="56">
        <v>0.06</v>
      </c>
      <c r="G51" s="64">
        <v>7320.12</v>
      </c>
      <c r="H51" s="64">
        <v>7.0000000000000007E-2</v>
      </c>
      <c r="I51" s="51">
        <v>1773.72</v>
      </c>
      <c r="J51" s="81">
        <v>0.06</v>
      </c>
      <c r="K51" s="74">
        <f t="shared" ref="K51:L53" si="1">(C51+E51+G51+I51)/4</f>
        <v>3836.2750000000001</v>
      </c>
      <c r="L51" s="70">
        <f t="shared" si="1"/>
        <v>6.5000000000000002E-2</v>
      </c>
      <c r="M51" s="36">
        <f>K51</f>
        <v>3836.2750000000001</v>
      </c>
      <c r="N51" s="36">
        <f>L51</f>
        <v>6.5000000000000002E-2</v>
      </c>
    </row>
    <row r="52" spans="1:14" ht="121.5" customHeight="1">
      <c r="A52" s="23" t="s">
        <v>46</v>
      </c>
      <c r="B52" s="15" t="s">
        <v>6</v>
      </c>
      <c r="C52" s="43">
        <v>1845.22</v>
      </c>
      <c r="D52" s="43">
        <v>0.04</v>
      </c>
      <c r="E52" s="56">
        <v>1511.06</v>
      </c>
      <c r="F52" s="56">
        <v>0.03</v>
      </c>
      <c r="G52" s="64">
        <v>4182.93</v>
      </c>
      <c r="H52" s="64">
        <v>0.04</v>
      </c>
      <c r="I52" s="51">
        <v>886.86</v>
      </c>
      <c r="J52" s="81">
        <v>0.03</v>
      </c>
      <c r="K52" s="74">
        <f t="shared" si="1"/>
        <v>2106.5174999999999</v>
      </c>
      <c r="L52" s="70">
        <f t="shared" si="1"/>
        <v>3.5000000000000003E-2</v>
      </c>
      <c r="M52" s="36">
        <f>K52</f>
        <v>2106.5174999999999</v>
      </c>
      <c r="N52" s="36">
        <f>L52</f>
        <v>3.5000000000000003E-2</v>
      </c>
    </row>
    <row r="53" spans="1:14" ht="46.5" customHeight="1">
      <c r="A53" s="205" t="s">
        <v>47</v>
      </c>
      <c r="B53" s="205"/>
      <c r="C53" s="199">
        <v>5535.65</v>
      </c>
      <c r="D53" s="206">
        <v>0.12</v>
      </c>
      <c r="E53" s="187">
        <v>5036.88</v>
      </c>
      <c r="F53" s="194">
        <v>0.1</v>
      </c>
      <c r="G53" s="182">
        <v>11503.05</v>
      </c>
      <c r="H53" s="182">
        <v>0.11</v>
      </c>
      <c r="I53" s="168">
        <v>2956.2</v>
      </c>
      <c r="J53" s="169">
        <v>0.1</v>
      </c>
      <c r="K53" s="157">
        <f t="shared" si="1"/>
        <v>6257.9449999999997</v>
      </c>
      <c r="L53" s="156">
        <f t="shared" si="1"/>
        <v>0.10750000000000001</v>
      </c>
      <c r="M53" s="146">
        <f>(E53+G53+I53+K53)/4</f>
        <v>6438.5187500000002</v>
      </c>
      <c r="N53" s="146">
        <f>(F53+H53+J53+L53)/4</f>
        <v>0.10437500000000002</v>
      </c>
    </row>
    <row r="54" spans="1:14" ht="121.5" customHeight="1">
      <c r="A54" s="13" t="s">
        <v>48</v>
      </c>
      <c r="B54" s="6" t="s">
        <v>6</v>
      </c>
      <c r="C54" s="199"/>
      <c r="D54" s="206"/>
      <c r="E54" s="187"/>
      <c r="F54" s="194"/>
      <c r="G54" s="182"/>
      <c r="H54" s="182"/>
      <c r="I54" s="168"/>
      <c r="J54" s="169"/>
      <c r="K54" s="157"/>
      <c r="L54" s="156"/>
      <c r="M54" s="146"/>
      <c r="N54" s="146"/>
    </row>
    <row r="55" spans="1:14" ht="60">
      <c r="A55" s="11" t="s">
        <v>49</v>
      </c>
      <c r="B55" s="5" t="s">
        <v>7</v>
      </c>
      <c r="C55" s="199"/>
      <c r="D55" s="206"/>
      <c r="E55" s="187"/>
      <c r="F55" s="194"/>
      <c r="G55" s="182"/>
      <c r="H55" s="182"/>
      <c r="I55" s="168"/>
      <c r="J55" s="169"/>
      <c r="K55" s="157"/>
      <c r="L55" s="156"/>
      <c r="M55" s="146"/>
      <c r="N55" s="146"/>
    </row>
    <row r="56" spans="1:14" ht="45.75" customHeight="1">
      <c r="A56" s="135" t="s">
        <v>50</v>
      </c>
      <c r="B56" s="136"/>
      <c r="C56" s="44">
        <f t="shared" ref="C56:N56" si="2">C57+C62+C63+C70+C75+C78+C82</f>
        <v>313686.71000000002</v>
      </c>
      <c r="D56" s="44">
        <f t="shared" si="2"/>
        <v>6.8</v>
      </c>
      <c r="E56" s="57">
        <f t="shared" si="2"/>
        <v>456845.02</v>
      </c>
      <c r="F56" s="57">
        <f t="shared" si="2"/>
        <v>9.0699999999999985</v>
      </c>
      <c r="G56" s="63">
        <f t="shared" si="2"/>
        <v>746652.65</v>
      </c>
      <c r="H56" s="63">
        <f t="shared" si="2"/>
        <v>7.1400000000000006</v>
      </c>
      <c r="I56" s="50">
        <f t="shared" si="2"/>
        <v>201317.22</v>
      </c>
      <c r="J56" s="87">
        <f t="shared" si="2"/>
        <v>6.81</v>
      </c>
      <c r="K56" s="78">
        <f t="shared" si="2"/>
        <v>429625.4</v>
      </c>
      <c r="L56" s="71">
        <f t="shared" si="2"/>
        <v>7.4550000000000001</v>
      </c>
      <c r="M56" s="35">
        <f t="shared" si="2"/>
        <v>429625.4</v>
      </c>
      <c r="N56" s="35">
        <f t="shared" si="2"/>
        <v>5.3975</v>
      </c>
    </row>
    <row r="57" spans="1:14" ht="30.75" customHeight="1">
      <c r="A57" s="19" t="s">
        <v>54</v>
      </c>
      <c r="B57" s="30"/>
      <c r="C57" s="207">
        <v>0</v>
      </c>
      <c r="D57" s="207">
        <v>0</v>
      </c>
      <c r="E57" s="195">
        <v>0</v>
      </c>
      <c r="F57" s="195">
        <v>0</v>
      </c>
      <c r="G57" s="186">
        <v>0</v>
      </c>
      <c r="H57" s="186">
        <v>0</v>
      </c>
      <c r="I57" s="180">
        <v>0</v>
      </c>
      <c r="J57" s="181">
        <v>0</v>
      </c>
      <c r="K57" s="166">
        <v>0</v>
      </c>
      <c r="L57" s="167">
        <v>0</v>
      </c>
      <c r="M57" s="150">
        <f>K57</f>
        <v>0</v>
      </c>
      <c r="N57" s="150">
        <f>L57</f>
        <v>0</v>
      </c>
    </row>
    <row r="58" spans="1:14" ht="28.5" customHeight="1">
      <c r="A58" s="19" t="s">
        <v>56</v>
      </c>
      <c r="B58" s="5" t="s">
        <v>58</v>
      </c>
      <c r="C58" s="207"/>
      <c r="D58" s="207"/>
      <c r="E58" s="195"/>
      <c r="F58" s="195"/>
      <c r="G58" s="186"/>
      <c r="H58" s="186"/>
      <c r="I58" s="180"/>
      <c r="J58" s="181"/>
      <c r="K58" s="166"/>
      <c r="L58" s="167"/>
      <c r="M58" s="150"/>
      <c r="N58" s="150"/>
    </row>
    <row r="59" spans="1:14" ht="38.25" customHeight="1">
      <c r="A59" s="21" t="s">
        <v>55</v>
      </c>
      <c r="B59" s="5" t="s">
        <v>7</v>
      </c>
      <c r="C59" s="207"/>
      <c r="D59" s="207"/>
      <c r="E59" s="195"/>
      <c r="F59" s="195"/>
      <c r="G59" s="186"/>
      <c r="H59" s="186"/>
      <c r="I59" s="180"/>
      <c r="J59" s="181"/>
      <c r="K59" s="166"/>
      <c r="L59" s="167"/>
      <c r="M59" s="150"/>
      <c r="N59" s="150"/>
    </row>
    <row r="60" spans="1:14" ht="45.75" customHeight="1">
      <c r="A60" s="19" t="s">
        <v>57</v>
      </c>
      <c r="B60" s="5" t="s">
        <v>17</v>
      </c>
      <c r="C60" s="207"/>
      <c r="D60" s="207"/>
      <c r="E60" s="195"/>
      <c r="F60" s="195"/>
      <c r="G60" s="186"/>
      <c r="H60" s="186"/>
      <c r="I60" s="180"/>
      <c r="J60" s="181"/>
      <c r="K60" s="166"/>
      <c r="L60" s="167"/>
      <c r="M60" s="150"/>
      <c r="N60" s="150"/>
    </row>
    <row r="61" spans="1:14" ht="45.75" customHeight="1">
      <c r="A61" s="19" t="s">
        <v>40</v>
      </c>
      <c r="B61" s="5" t="s">
        <v>7</v>
      </c>
      <c r="C61" s="207"/>
      <c r="D61" s="207"/>
      <c r="E61" s="195"/>
      <c r="F61" s="195"/>
      <c r="G61" s="186"/>
      <c r="H61" s="186"/>
      <c r="I61" s="180"/>
      <c r="J61" s="181"/>
      <c r="K61" s="166"/>
      <c r="L61" s="167"/>
      <c r="M61" s="150"/>
      <c r="N61" s="150"/>
    </row>
    <row r="62" spans="1:14" ht="60">
      <c r="A62" s="11" t="s">
        <v>52</v>
      </c>
      <c r="B62" s="4" t="s">
        <v>59</v>
      </c>
      <c r="C62" s="45">
        <v>58124.3</v>
      </c>
      <c r="D62" s="45">
        <v>1.26</v>
      </c>
      <c r="E62" s="58">
        <v>156143.28</v>
      </c>
      <c r="F62" s="58">
        <v>3.1</v>
      </c>
      <c r="G62" s="64">
        <v>132807.96</v>
      </c>
      <c r="H62" s="64">
        <v>1.27</v>
      </c>
      <c r="I62" s="51">
        <v>37543.74</v>
      </c>
      <c r="J62" s="81">
        <v>1.27</v>
      </c>
      <c r="K62" s="74">
        <f>(C62+E62+G62+I62)/4</f>
        <v>96154.82</v>
      </c>
      <c r="L62" s="70">
        <f>(D62+F62+H62+J62)/4</f>
        <v>1.7250000000000001</v>
      </c>
      <c r="M62" s="36">
        <f>K62</f>
        <v>96154.82</v>
      </c>
      <c r="N62" s="36">
        <f>L62</f>
        <v>1.7250000000000001</v>
      </c>
    </row>
    <row r="63" spans="1:14" ht="45">
      <c r="A63" s="11" t="s">
        <v>53</v>
      </c>
      <c r="B63" s="4"/>
      <c r="C63" s="200">
        <v>65505.17</v>
      </c>
      <c r="D63" s="200">
        <v>1.42</v>
      </c>
      <c r="E63" s="191">
        <v>71523.7</v>
      </c>
      <c r="F63" s="191">
        <v>1.42</v>
      </c>
      <c r="G63" s="183">
        <v>149539.68</v>
      </c>
      <c r="H63" s="183">
        <v>1.43</v>
      </c>
      <c r="I63" s="174">
        <v>41978.04</v>
      </c>
      <c r="J63" s="177">
        <v>1.42</v>
      </c>
      <c r="K63" s="160">
        <f>(C63+E63+G63+I63)/4</f>
        <v>82136.647499999992</v>
      </c>
      <c r="L63" s="163">
        <f>(D63+F63+H63+J63)/4</f>
        <v>1.4224999999999999</v>
      </c>
      <c r="M63" s="147">
        <f>K63</f>
        <v>82136.647499999992</v>
      </c>
      <c r="N63" s="147">
        <v>0.36</v>
      </c>
    </row>
    <row r="64" spans="1:14" ht="45">
      <c r="A64" s="22" t="s">
        <v>51</v>
      </c>
      <c r="B64" s="5" t="s">
        <v>66</v>
      </c>
      <c r="C64" s="201"/>
      <c r="D64" s="201"/>
      <c r="E64" s="192"/>
      <c r="F64" s="192"/>
      <c r="G64" s="184"/>
      <c r="H64" s="184"/>
      <c r="I64" s="175"/>
      <c r="J64" s="178"/>
      <c r="K64" s="161"/>
      <c r="L64" s="164"/>
      <c r="M64" s="148"/>
      <c r="N64" s="148"/>
    </row>
    <row r="65" spans="1:14" ht="63" customHeight="1">
      <c r="A65" s="11" t="s">
        <v>60</v>
      </c>
      <c r="B65" s="5" t="s">
        <v>66</v>
      </c>
      <c r="C65" s="201"/>
      <c r="D65" s="201"/>
      <c r="E65" s="192"/>
      <c r="F65" s="192"/>
      <c r="G65" s="184"/>
      <c r="H65" s="184"/>
      <c r="I65" s="175"/>
      <c r="J65" s="178"/>
      <c r="K65" s="161"/>
      <c r="L65" s="164"/>
      <c r="M65" s="148"/>
      <c r="N65" s="148"/>
    </row>
    <row r="66" spans="1:14" ht="46.5" customHeight="1">
      <c r="A66" s="11" t="s">
        <v>61</v>
      </c>
      <c r="B66" s="5" t="s">
        <v>66</v>
      </c>
      <c r="C66" s="201"/>
      <c r="D66" s="201"/>
      <c r="E66" s="192"/>
      <c r="F66" s="192"/>
      <c r="G66" s="184"/>
      <c r="H66" s="184"/>
      <c r="I66" s="175"/>
      <c r="J66" s="178"/>
      <c r="K66" s="161"/>
      <c r="L66" s="164"/>
      <c r="M66" s="148"/>
      <c r="N66" s="148"/>
    </row>
    <row r="67" spans="1:14" ht="60" customHeight="1">
      <c r="A67" s="11" t="s">
        <v>64</v>
      </c>
      <c r="B67" s="5" t="s">
        <v>66</v>
      </c>
      <c r="C67" s="201"/>
      <c r="D67" s="201"/>
      <c r="E67" s="192"/>
      <c r="F67" s="192"/>
      <c r="G67" s="184"/>
      <c r="H67" s="184"/>
      <c r="I67" s="175"/>
      <c r="J67" s="178"/>
      <c r="K67" s="161"/>
      <c r="L67" s="164"/>
      <c r="M67" s="148"/>
      <c r="N67" s="148"/>
    </row>
    <row r="68" spans="1:14" ht="30">
      <c r="A68" s="11" t="s">
        <v>62</v>
      </c>
      <c r="B68" s="5" t="s">
        <v>7</v>
      </c>
      <c r="C68" s="201"/>
      <c r="D68" s="201"/>
      <c r="E68" s="192"/>
      <c r="F68" s="192"/>
      <c r="G68" s="184"/>
      <c r="H68" s="184"/>
      <c r="I68" s="175"/>
      <c r="J68" s="178"/>
      <c r="K68" s="161"/>
      <c r="L68" s="164"/>
      <c r="M68" s="148"/>
      <c r="N68" s="148"/>
    </row>
    <row r="69" spans="1:14" ht="30">
      <c r="A69" s="11" t="s">
        <v>63</v>
      </c>
      <c r="B69" s="5" t="s">
        <v>65</v>
      </c>
      <c r="C69" s="202"/>
      <c r="D69" s="202"/>
      <c r="E69" s="193"/>
      <c r="F69" s="193"/>
      <c r="G69" s="185"/>
      <c r="H69" s="185"/>
      <c r="I69" s="176"/>
      <c r="J69" s="179"/>
      <c r="K69" s="162"/>
      <c r="L69" s="165"/>
      <c r="M69" s="149"/>
      <c r="N69" s="149"/>
    </row>
    <row r="70" spans="1:14" ht="30">
      <c r="A70" s="11" t="s">
        <v>67</v>
      </c>
      <c r="B70" s="10"/>
      <c r="C70" s="199">
        <v>84418.63</v>
      </c>
      <c r="D70" s="199">
        <v>1.83</v>
      </c>
      <c r="E70" s="187">
        <v>96708.1</v>
      </c>
      <c r="F70" s="187">
        <v>1.92</v>
      </c>
      <c r="G70" s="182">
        <v>192414.69</v>
      </c>
      <c r="H70" s="182">
        <v>1.84</v>
      </c>
      <c r="I70" s="168">
        <v>54098.46</v>
      </c>
      <c r="J70" s="169">
        <v>1.83</v>
      </c>
      <c r="K70" s="157">
        <f>(C70+E70+G70+I70)/4</f>
        <v>106909.97000000002</v>
      </c>
      <c r="L70" s="156">
        <f>(D70+F70+H70+J70)/4</f>
        <v>1.855</v>
      </c>
      <c r="M70" s="146">
        <f>K70</f>
        <v>106909.97000000002</v>
      </c>
      <c r="N70" s="146">
        <v>0.86</v>
      </c>
    </row>
    <row r="71" spans="1:14" ht="45">
      <c r="A71" s="11" t="s">
        <v>68</v>
      </c>
      <c r="B71" s="5" t="s">
        <v>65</v>
      </c>
      <c r="C71" s="199"/>
      <c r="D71" s="199"/>
      <c r="E71" s="187"/>
      <c r="F71" s="187"/>
      <c r="G71" s="182"/>
      <c r="H71" s="182"/>
      <c r="I71" s="168"/>
      <c r="J71" s="169"/>
      <c r="K71" s="157"/>
      <c r="L71" s="156"/>
      <c r="M71" s="146"/>
      <c r="N71" s="146"/>
    </row>
    <row r="72" spans="1:14" ht="30">
      <c r="A72" s="11" t="s">
        <v>69</v>
      </c>
      <c r="B72" s="5" t="s">
        <v>65</v>
      </c>
      <c r="C72" s="199"/>
      <c r="D72" s="199"/>
      <c r="E72" s="187"/>
      <c r="F72" s="187"/>
      <c r="G72" s="182"/>
      <c r="H72" s="182"/>
      <c r="I72" s="168"/>
      <c r="J72" s="169"/>
      <c r="K72" s="157"/>
      <c r="L72" s="156"/>
      <c r="M72" s="146"/>
      <c r="N72" s="146"/>
    </row>
    <row r="73" spans="1:14" ht="30">
      <c r="A73" s="13" t="s">
        <v>70</v>
      </c>
      <c r="B73" s="5" t="s">
        <v>7</v>
      </c>
      <c r="C73" s="199"/>
      <c r="D73" s="199"/>
      <c r="E73" s="187"/>
      <c r="F73" s="187"/>
      <c r="G73" s="182"/>
      <c r="H73" s="182"/>
      <c r="I73" s="168"/>
      <c r="J73" s="169"/>
      <c r="K73" s="157"/>
      <c r="L73" s="156"/>
      <c r="M73" s="146"/>
      <c r="N73" s="146"/>
    </row>
    <row r="74" spans="1:14" ht="30">
      <c r="A74" s="11" t="s">
        <v>71</v>
      </c>
      <c r="B74" s="5" t="s">
        <v>65</v>
      </c>
      <c r="C74" s="199"/>
      <c r="D74" s="199"/>
      <c r="E74" s="187"/>
      <c r="F74" s="187"/>
      <c r="G74" s="182"/>
      <c r="H74" s="182"/>
      <c r="I74" s="168"/>
      <c r="J74" s="169"/>
      <c r="K74" s="157"/>
      <c r="L74" s="156"/>
      <c r="M74" s="146"/>
      <c r="N74" s="146"/>
    </row>
    <row r="75" spans="1:14" ht="43.5">
      <c r="A75" s="8" t="s">
        <v>73</v>
      </c>
      <c r="B75" s="9"/>
      <c r="C75" s="199">
        <v>74269.94</v>
      </c>
      <c r="D75" s="199">
        <v>1.61</v>
      </c>
      <c r="E75" s="187">
        <v>98219.16</v>
      </c>
      <c r="F75" s="187">
        <v>1.95</v>
      </c>
      <c r="G75" s="182">
        <v>168362.85</v>
      </c>
      <c r="H75" s="182">
        <v>1.61</v>
      </c>
      <c r="I75" s="168">
        <v>47594.82</v>
      </c>
      <c r="J75" s="169">
        <v>1.61</v>
      </c>
      <c r="K75" s="157">
        <f>(C75+E75+G75+I75)/4</f>
        <v>97111.692500000005</v>
      </c>
      <c r="L75" s="156">
        <f>(D75+F75+H75+J75)/4</f>
        <v>1.6950000000000001</v>
      </c>
      <c r="M75" s="146">
        <f>K75</f>
        <v>97111.692500000005</v>
      </c>
      <c r="N75" s="146">
        <f>L75</f>
        <v>1.6950000000000001</v>
      </c>
    </row>
    <row r="76" spans="1:14" ht="25.5" customHeight="1">
      <c r="A76" s="13" t="s">
        <v>72</v>
      </c>
      <c r="B76" s="12" t="s">
        <v>75</v>
      </c>
      <c r="C76" s="199"/>
      <c r="D76" s="199"/>
      <c r="E76" s="187"/>
      <c r="F76" s="187"/>
      <c r="G76" s="182"/>
      <c r="H76" s="182"/>
      <c r="I76" s="168"/>
      <c r="J76" s="169"/>
      <c r="K76" s="157"/>
      <c r="L76" s="156"/>
      <c r="M76" s="146"/>
      <c r="N76" s="146"/>
    </row>
    <row r="77" spans="1:14" ht="90">
      <c r="A77" s="11" t="s">
        <v>74</v>
      </c>
      <c r="B77" s="5" t="s">
        <v>66</v>
      </c>
      <c r="C77" s="199"/>
      <c r="D77" s="199"/>
      <c r="E77" s="187"/>
      <c r="F77" s="187"/>
      <c r="G77" s="182"/>
      <c r="H77" s="182"/>
      <c r="I77" s="168"/>
      <c r="J77" s="169"/>
      <c r="K77" s="157"/>
      <c r="L77" s="156"/>
      <c r="M77" s="146"/>
      <c r="N77" s="146"/>
    </row>
    <row r="78" spans="1:14" ht="43.5">
      <c r="A78" s="8" t="s">
        <v>76</v>
      </c>
      <c r="B78" s="9"/>
      <c r="C78" s="200">
        <v>31368.67</v>
      </c>
      <c r="D78" s="200">
        <v>0.68</v>
      </c>
      <c r="E78" s="191">
        <v>34250.78</v>
      </c>
      <c r="F78" s="191">
        <v>0.68</v>
      </c>
      <c r="G78" s="183">
        <v>103527.47</v>
      </c>
      <c r="H78" s="183">
        <v>0.99</v>
      </c>
      <c r="I78" s="174">
        <v>20102.16</v>
      </c>
      <c r="J78" s="177">
        <v>0.68</v>
      </c>
      <c r="K78" s="160">
        <f>(C78+E78+G78+I78)/4</f>
        <v>47312.27</v>
      </c>
      <c r="L78" s="163">
        <f>(D78+F78+H78+J78)/4</f>
        <v>0.75750000000000006</v>
      </c>
      <c r="M78" s="147">
        <f>K78</f>
        <v>47312.27</v>
      </c>
      <c r="N78" s="147">
        <f>L78</f>
        <v>0.75750000000000006</v>
      </c>
    </row>
    <row r="79" spans="1:14" ht="32.25" customHeight="1">
      <c r="A79" s="11" t="s">
        <v>77</v>
      </c>
      <c r="B79" s="5" t="s">
        <v>65</v>
      </c>
      <c r="C79" s="201"/>
      <c r="D79" s="201"/>
      <c r="E79" s="192"/>
      <c r="F79" s="192"/>
      <c r="G79" s="184"/>
      <c r="H79" s="184"/>
      <c r="I79" s="175"/>
      <c r="J79" s="178"/>
      <c r="K79" s="161"/>
      <c r="L79" s="164"/>
      <c r="M79" s="148"/>
      <c r="N79" s="148"/>
    </row>
    <row r="80" spans="1:14" ht="75.75" customHeight="1">
      <c r="A80" s="11" t="s">
        <v>78</v>
      </c>
      <c r="B80" s="5" t="s">
        <v>7</v>
      </c>
      <c r="C80" s="201"/>
      <c r="D80" s="201"/>
      <c r="E80" s="192"/>
      <c r="F80" s="192"/>
      <c r="G80" s="184"/>
      <c r="H80" s="184"/>
      <c r="I80" s="175"/>
      <c r="J80" s="178"/>
      <c r="K80" s="161"/>
      <c r="L80" s="164"/>
      <c r="M80" s="148"/>
      <c r="N80" s="148"/>
    </row>
    <row r="81" spans="1:14" ht="30">
      <c r="A81" s="11" t="s">
        <v>79</v>
      </c>
      <c r="B81" s="5" t="s">
        <v>80</v>
      </c>
      <c r="C81" s="202"/>
      <c r="D81" s="202"/>
      <c r="E81" s="193"/>
      <c r="F81" s="193"/>
      <c r="G81" s="185"/>
      <c r="H81" s="185"/>
      <c r="I81" s="176"/>
      <c r="J81" s="179"/>
      <c r="K81" s="162"/>
      <c r="L81" s="165"/>
      <c r="M81" s="149"/>
      <c r="N81" s="149"/>
    </row>
    <row r="82" spans="1:14" ht="46.5" customHeight="1">
      <c r="A82" s="8" t="s">
        <v>81</v>
      </c>
      <c r="B82" s="9"/>
      <c r="C82" s="199">
        <v>0</v>
      </c>
      <c r="D82" s="199">
        <v>0</v>
      </c>
      <c r="E82" s="187">
        <v>0</v>
      </c>
      <c r="F82" s="187">
        <v>0</v>
      </c>
      <c r="G82" s="182">
        <v>0</v>
      </c>
      <c r="H82" s="182">
        <v>0</v>
      </c>
      <c r="I82" s="168">
        <v>0</v>
      </c>
      <c r="J82" s="169">
        <v>0</v>
      </c>
      <c r="K82" s="157">
        <v>0</v>
      </c>
      <c r="L82" s="156">
        <v>0</v>
      </c>
      <c r="M82" s="146">
        <f>K82</f>
        <v>0</v>
      </c>
      <c r="N82" s="146">
        <f>L82</f>
        <v>0</v>
      </c>
    </row>
    <row r="83" spans="1:14" ht="30">
      <c r="A83" s="11" t="s">
        <v>82</v>
      </c>
      <c r="B83" s="4" t="s">
        <v>86</v>
      </c>
      <c r="C83" s="199"/>
      <c r="D83" s="199"/>
      <c r="E83" s="187"/>
      <c r="F83" s="187"/>
      <c r="G83" s="182"/>
      <c r="H83" s="182"/>
      <c r="I83" s="168"/>
      <c r="J83" s="169"/>
      <c r="K83" s="157"/>
      <c r="L83" s="156"/>
      <c r="M83" s="146"/>
      <c r="N83" s="146"/>
    </row>
    <row r="84" spans="1:14" ht="30">
      <c r="A84" s="11" t="s">
        <v>83</v>
      </c>
      <c r="B84" s="4" t="s">
        <v>17</v>
      </c>
      <c r="C84" s="199"/>
      <c r="D84" s="199"/>
      <c r="E84" s="187"/>
      <c r="F84" s="187"/>
      <c r="G84" s="182"/>
      <c r="H84" s="182"/>
      <c r="I84" s="168"/>
      <c r="J84" s="169"/>
      <c r="K84" s="157"/>
      <c r="L84" s="156"/>
      <c r="M84" s="146"/>
      <c r="N84" s="146"/>
    </row>
    <row r="85" spans="1:14" ht="30">
      <c r="A85" s="11" t="s">
        <v>84</v>
      </c>
      <c r="B85" s="4" t="s">
        <v>87</v>
      </c>
      <c r="C85" s="199"/>
      <c r="D85" s="199"/>
      <c r="E85" s="187"/>
      <c r="F85" s="187"/>
      <c r="G85" s="182"/>
      <c r="H85" s="182"/>
      <c r="I85" s="168"/>
      <c r="J85" s="169"/>
      <c r="K85" s="157"/>
      <c r="L85" s="156"/>
      <c r="M85" s="146"/>
      <c r="N85" s="146"/>
    </row>
    <row r="86" spans="1:14" ht="30.75" customHeight="1">
      <c r="A86" s="11" t="s">
        <v>85</v>
      </c>
      <c r="B86" s="4" t="s">
        <v>75</v>
      </c>
      <c r="C86" s="199"/>
      <c r="D86" s="199"/>
      <c r="E86" s="187"/>
      <c r="F86" s="187"/>
      <c r="G86" s="182"/>
      <c r="H86" s="182"/>
      <c r="I86" s="168"/>
      <c r="J86" s="169"/>
      <c r="K86" s="157"/>
      <c r="L86" s="156"/>
      <c r="M86" s="146"/>
      <c r="N86" s="146"/>
    </row>
    <row r="87" spans="1:14" ht="31.5" customHeight="1">
      <c r="A87" s="205" t="s">
        <v>88</v>
      </c>
      <c r="B87" s="205"/>
      <c r="C87" s="46">
        <f t="shared" ref="C87:N87" si="3">C88+C94+C102+C108+C109+C110+C111</f>
        <v>295695.86000000004</v>
      </c>
      <c r="D87" s="46">
        <f t="shared" si="3"/>
        <v>6.41</v>
      </c>
      <c r="E87" s="59">
        <f t="shared" si="3"/>
        <v>342004.15</v>
      </c>
      <c r="F87" s="59">
        <f t="shared" si="3"/>
        <v>6.7899999999999991</v>
      </c>
      <c r="G87" s="65">
        <f t="shared" si="3"/>
        <v>424567.18999999994</v>
      </c>
      <c r="H87" s="65">
        <f t="shared" si="3"/>
        <v>4.0599999999999996</v>
      </c>
      <c r="I87" s="52">
        <f t="shared" si="3"/>
        <v>122682.3</v>
      </c>
      <c r="J87" s="83">
        <f t="shared" si="3"/>
        <v>4.1500000000000004</v>
      </c>
      <c r="K87" s="76">
        <f t="shared" si="3"/>
        <v>296237.375</v>
      </c>
      <c r="L87" s="72">
        <f t="shared" si="3"/>
        <v>5.3524999999999991</v>
      </c>
      <c r="M87" s="38">
        <f t="shared" si="3"/>
        <v>296237.375</v>
      </c>
      <c r="N87" s="38">
        <f t="shared" si="3"/>
        <v>5.3524999999999991</v>
      </c>
    </row>
    <row r="88" spans="1:14" ht="29.25" customHeight="1">
      <c r="A88" s="8" t="s">
        <v>89</v>
      </c>
      <c r="B88" s="10"/>
      <c r="C88" s="199">
        <v>125013.38</v>
      </c>
      <c r="D88" s="199">
        <v>2.71</v>
      </c>
      <c r="E88" s="187">
        <v>110811.36</v>
      </c>
      <c r="F88" s="187">
        <v>2.2000000000000002</v>
      </c>
      <c r="G88" s="182">
        <v>25097.56</v>
      </c>
      <c r="H88" s="182">
        <v>0.24</v>
      </c>
      <c r="I88" s="168">
        <v>7094.88</v>
      </c>
      <c r="J88" s="169">
        <v>0.24</v>
      </c>
      <c r="K88" s="157">
        <f>(C88+E88+G88+I88)/4</f>
        <v>67004.294999999998</v>
      </c>
      <c r="L88" s="156">
        <f>(D88+F88+H88+J88)/4</f>
        <v>1.3475000000000001</v>
      </c>
      <c r="M88" s="146">
        <f>K88</f>
        <v>67004.294999999998</v>
      </c>
      <c r="N88" s="146">
        <f>L88</f>
        <v>1.3475000000000001</v>
      </c>
    </row>
    <row r="89" spans="1:14" ht="45">
      <c r="A89" s="11" t="s">
        <v>90</v>
      </c>
      <c r="B89" s="4" t="s">
        <v>17</v>
      </c>
      <c r="C89" s="199"/>
      <c r="D89" s="199"/>
      <c r="E89" s="187"/>
      <c r="F89" s="187"/>
      <c r="G89" s="182"/>
      <c r="H89" s="182"/>
      <c r="I89" s="168"/>
      <c r="J89" s="169"/>
      <c r="K89" s="157"/>
      <c r="L89" s="156"/>
      <c r="M89" s="146"/>
      <c r="N89" s="146"/>
    </row>
    <row r="90" spans="1:14" ht="60">
      <c r="A90" s="11" t="s">
        <v>91</v>
      </c>
      <c r="B90" s="4" t="s">
        <v>17</v>
      </c>
      <c r="C90" s="199"/>
      <c r="D90" s="199"/>
      <c r="E90" s="187"/>
      <c r="F90" s="187"/>
      <c r="G90" s="182"/>
      <c r="H90" s="182"/>
      <c r="I90" s="168"/>
      <c r="J90" s="169"/>
      <c r="K90" s="157"/>
      <c r="L90" s="156"/>
      <c r="M90" s="146"/>
      <c r="N90" s="146"/>
    </row>
    <row r="91" spans="1:14">
      <c r="A91" s="11" t="s">
        <v>92</v>
      </c>
      <c r="B91" s="4" t="s">
        <v>65</v>
      </c>
      <c r="C91" s="199"/>
      <c r="D91" s="199"/>
      <c r="E91" s="187"/>
      <c r="F91" s="187"/>
      <c r="G91" s="182"/>
      <c r="H91" s="182"/>
      <c r="I91" s="168"/>
      <c r="J91" s="169"/>
      <c r="K91" s="157"/>
      <c r="L91" s="156"/>
      <c r="M91" s="146"/>
      <c r="N91" s="146"/>
    </row>
    <row r="92" spans="1:14" ht="47.25" customHeight="1">
      <c r="A92" s="11" t="s">
        <v>93</v>
      </c>
      <c r="B92" s="5" t="s">
        <v>7</v>
      </c>
      <c r="C92" s="199"/>
      <c r="D92" s="199"/>
      <c r="E92" s="187"/>
      <c r="F92" s="187"/>
      <c r="G92" s="182"/>
      <c r="H92" s="182"/>
      <c r="I92" s="168"/>
      <c r="J92" s="169"/>
      <c r="K92" s="157"/>
      <c r="L92" s="156"/>
      <c r="M92" s="146"/>
      <c r="N92" s="146"/>
    </row>
    <row r="93" spans="1:14" ht="45">
      <c r="A93" s="11" t="s">
        <v>94</v>
      </c>
      <c r="B93" s="5" t="s">
        <v>80</v>
      </c>
      <c r="C93" s="199"/>
      <c r="D93" s="199"/>
      <c r="E93" s="187"/>
      <c r="F93" s="187"/>
      <c r="G93" s="182"/>
      <c r="H93" s="182"/>
      <c r="I93" s="168"/>
      <c r="J93" s="169"/>
      <c r="K93" s="157"/>
      <c r="L93" s="156"/>
      <c r="M93" s="146"/>
      <c r="N93" s="146"/>
    </row>
    <row r="94" spans="1:14" ht="88.5" customHeight="1">
      <c r="A94" s="8" t="s">
        <v>95</v>
      </c>
      <c r="B94" s="10"/>
      <c r="C94" s="199">
        <v>65043.86</v>
      </c>
      <c r="D94" s="199">
        <v>1.41</v>
      </c>
      <c r="E94" s="187">
        <v>72027.38</v>
      </c>
      <c r="F94" s="187">
        <v>1.43</v>
      </c>
      <c r="G94" s="182">
        <v>140128.09</v>
      </c>
      <c r="H94" s="182">
        <v>1.34</v>
      </c>
      <c r="I94" s="168">
        <v>41091.18</v>
      </c>
      <c r="J94" s="169">
        <v>1.39</v>
      </c>
      <c r="K94" s="157">
        <f>(C94+E94+G94+I94)/4</f>
        <v>79572.627499999988</v>
      </c>
      <c r="L94" s="156">
        <f>(D94+F94+H94+J94)/4</f>
        <v>1.3924999999999998</v>
      </c>
      <c r="M94" s="146">
        <f>K94</f>
        <v>79572.627499999988</v>
      </c>
      <c r="N94" s="146">
        <f>L94</f>
        <v>1.3924999999999998</v>
      </c>
    </row>
    <row r="95" spans="1:14" ht="30">
      <c r="A95" s="11" t="s">
        <v>96</v>
      </c>
      <c r="B95" s="5" t="s">
        <v>7</v>
      </c>
      <c r="C95" s="199"/>
      <c r="D95" s="199"/>
      <c r="E95" s="187"/>
      <c r="F95" s="187"/>
      <c r="G95" s="182"/>
      <c r="H95" s="182"/>
      <c r="I95" s="168"/>
      <c r="J95" s="169"/>
      <c r="K95" s="157"/>
      <c r="L95" s="156"/>
      <c r="M95" s="146"/>
      <c r="N95" s="146"/>
    </row>
    <row r="96" spans="1:14" ht="45">
      <c r="A96" s="11" t="s">
        <v>102</v>
      </c>
      <c r="B96" s="5" t="s">
        <v>7</v>
      </c>
      <c r="C96" s="199"/>
      <c r="D96" s="199"/>
      <c r="E96" s="187"/>
      <c r="F96" s="187"/>
      <c r="G96" s="182"/>
      <c r="H96" s="182"/>
      <c r="I96" s="168"/>
      <c r="J96" s="169"/>
      <c r="K96" s="157"/>
      <c r="L96" s="156"/>
      <c r="M96" s="146"/>
      <c r="N96" s="146"/>
    </row>
    <row r="97" spans="1:20" ht="45">
      <c r="A97" s="11" t="s">
        <v>101</v>
      </c>
      <c r="B97" s="5" t="s">
        <v>7</v>
      </c>
      <c r="C97" s="199"/>
      <c r="D97" s="199"/>
      <c r="E97" s="187"/>
      <c r="F97" s="187"/>
      <c r="G97" s="182"/>
      <c r="H97" s="182"/>
      <c r="I97" s="168"/>
      <c r="J97" s="169"/>
      <c r="K97" s="157"/>
      <c r="L97" s="156"/>
      <c r="M97" s="146"/>
      <c r="N97" s="146"/>
    </row>
    <row r="98" spans="1:20" ht="30">
      <c r="A98" s="21" t="s">
        <v>100</v>
      </c>
      <c r="B98" s="5" t="s">
        <v>7</v>
      </c>
      <c r="C98" s="199"/>
      <c r="D98" s="199"/>
      <c r="E98" s="187"/>
      <c r="F98" s="187"/>
      <c r="G98" s="182"/>
      <c r="H98" s="182"/>
      <c r="I98" s="168"/>
      <c r="J98" s="169"/>
      <c r="K98" s="157"/>
      <c r="L98" s="156"/>
      <c r="M98" s="146"/>
      <c r="N98" s="146"/>
    </row>
    <row r="99" spans="1:20" ht="45">
      <c r="A99" s="11" t="s">
        <v>99</v>
      </c>
      <c r="B99" s="5" t="s">
        <v>97</v>
      </c>
      <c r="C99" s="199"/>
      <c r="D99" s="199"/>
      <c r="E99" s="187"/>
      <c r="F99" s="187"/>
      <c r="G99" s="182"/>
      <c r="H99" s="182"/>
      <c r="I99" s="168"/>
      <c r="J99" s="169"/>
      <c r="K99" s="157"/>
      <c r="L99" s="156"/>
      <c r="M99" s="146"/>
      <c r="N99" s="146"/>
    </row>
    <row r="100" spans="1:20">
      <c r="A100" s="11" t="s">
        <v>103</v>
      </c>
      <c r="B100" s="5" t="s">
        <v>17</v>
      </c>
      <c r="C100" s="199"/>
      <c r="D100" s="199"/>
      <c r="E100" s="187"/>
      <c r="F100" s="187"/>
      <c r="G100" s="182"/>
      <c r="H100" s="182"/>
      <c r="I100" s="168"/>
      <c r="J100" s="169"/>
      <c r="K100" s="157"/>
      <c r="L100" s="156"/>
      <c r="M100" s="146"/>
      <c r="N100" s="146"/>
    </row>
    <row r="101" spans="1:20" ht="30">
      <c r="A101" s="11" t="s">
        <v>98</v>
      </c>
      <c r="B101" s="5" t="s">
        <v>7</v>
      </c>
      <c r="C101" s="199"/>
      <c r="D101" s="199"/>
      <c r="E101" s="187"/>
      <c r="F101" s="187"/>
      <c r="G101" s="182"/>
      <c r="H101" s="182"/>
      <c r="I101" s="168"/>
      <c r="J101" s="169"/>
      <c r="K101" s="157"/>
      <c r="L101" s="156"/>
      <c r="M101" s="146"/>
      <c r="N101" s="146"/>
    </row>
    <row r="102" spans="1:20" ht="29.25">
      <c r="A102" s="8" t="s">
        <v>104</v>
      </c>
      <c r="B102" s="10"/>
      <c r="C102" s="199">
        <v>76576.460000000006</v>
      </c>
      <c r="D102" s="199">
        <v>1.66</v>
      </c>
      <c r="E102" s="187">
        <v>130455.19</v>
      </c>
      <c r="F102" s="187">
        <v>2.59</v>
      </c>
      <c r="G102" s="182">
        <v>189277.49</v>
      </c>
      <c r="H102" s="182">
        <v>1.81</v>
      </c>
      <c r="I102" s="168">
        <v>49072.92</v>
      </c>
      <c r="J102" s="169">
        <v>1.66</v>
      </c>
      <c r="K102" s="157">
        <f>(C102+E102+G102+I102)/4</f>
        <v>111345.515</v>
      </c>
      <c r="L102" s="156">
        <f>(D102+F102+H102+J102)/4</f>
        <v>1.9300000000000002</v>
      </c>
      <c r="M102" s="146">
        <f>K102</f>
        <v>111345.515</v>
      </c>
      <c r="N102" s="146">
        <f>L102</f>
        <v>1.9300000000000002</v>
      </c>
    </row>
    <row r="103" spans="1:20">
      <c r="A103" s="11" t="s">
        <v>106</v>
      </c>
      <c r="B103" s="6" t="s">
        <v>105</v>
      </c>
      <c r="C103" s="199"/>
      <c r="D103" s="199"/>
      <c r="E103" s="187"/>
      <c r="F103" s="187"/>
      <c r="G103" s="182"/>
      <c r="H103" s="182"/>
      <c r="I103" s="168"/>
      <c r="J103" s="169"/>
      <c r="K103" s="157"/>
      <c r="L103" s="156"/>
      <c r="M103" s="146"/>
      <c r="N103" s="146"/>
    </row>
    <row r="104" spans="1:20" ht="30">
      <c r="A104" s="11" t="s">
        <v>107</v>
      </c>
      <c r="B104" s="5" t="s">
        <v>97</v>
      </c>
      <c r="C104" s="199"/>
      <c r="D104" s="199"/>
      <c r="E104" s="187"/>
      <c r="F104" s="187"/>
      <c r="G104" s="182"/>
      <c r="H104" s="182"/>
      <c r="I104" s="168"/>
      <c r="J104" s="169"/>
      <c r="K104" s="157"/>
      <c r="L104" s="156"/>
      <c r="M104" s="146"/>
      <c r="N104" s="146"/>
    </row>
    <row r="105" spans="1:20" ht="30">
      <c r="A105" s="11" t="s">
        <v>108</v>
      </c>
      <c r="B105" s="6" t="s">
        <v>7</v>
      </c>
      <c r="C105" s="199"/>
      <c r="D105" s="199"/>
      <c r="E105" s="187"/>
      <c r="F105" s="187"/>
      <c r="G105" s="182"/>
      <c r="H105" s="182"/>
      <c r="I105" s="168"/>
      <c r="J105" s="169"/>
      <c r="K105" s="157"/>
      <c r="L105" s="156"/>
      <c r="M105" s="146"/>
      <c r="N105" s="146"/>
    </row>
    <row r="106" spans="1:20" ht="30">
      <c r="A106" s="11" t="s">
        <v>109</v>
      </c>
      <c r="B106" s="5" t="s">
        <v>17</v>
      </c>
      <c r="C106" s="199"/>
      <c r="D106" s="199"/>
      <c r="E106" s="187"/>
      <c r="F106" s="187"/>
      <c r="G106" s="182"/>
      <c r="H106" s="182"/>
      <c r="I106" s="168"/>
      <c r="J106" s="169"/>
      <c r="K106" s="157"/>
      <c r="L106" s="156"/>
      <c r="M106" s="146"/>
      <c r="N106" s="146"/>
    </row>
    <row r="107" spans="1:20" ht="30">
      <c r="A107" s="11" t="s">
        <v>110</v>
      </c>
      <c r="B107" s="5" t="s">
        <v>17</v>
      </c>
      <c r="C107" s="199"/>
      <c r="D107" s="199"/>
      <c r="E107" s="187"/>
      <c r="F107" s="187"/>
      <c r="G107" s="182"/>
      <c r="H107" s="182"/>
      <c r="I107" s="168"/>
      <c r="J107" s="169"/>
      <c r="K107" s="157"/>
      <c r="L107" s="156"/>
      <c r="M107" s="146"/>
      <c r="N107" s="146"/>
    </row>
    <row r="108" spans="1:20" ht="33.75" customHeight="1">
      <c r="A108" s="25" t="s">
        <v>112</v>
      </c>
      <c r="B108" s="24" t="s">
        <v>111</v>
      </c>
      <c r="C108" s="45">
        <v>3229.13</v>
      </c>
      <c r="D108" s="45">
        <v>7.0000000000000007E-2</v>
      </c>
      <c r="E108" s="58">
        <v>503.69</v>
      </c>
      <c r="F108" s="58">
        <v>0.01</v>
      </c>
      <c r="G108" s="64">
        <v>5228.66</v>
      </c>
      <c r="H108" s="64">
        <v>0.05</v>
      </c>
      <c r="I108" s="51">
        <v>2069.34</v>
      </c>
      <c r="J108" s="81">
        <v>7.0000000000000007E-2</v>
      </c>
      <c r="K108" s="74">
        <f t="shared" ref="K108:L112" si="4">(C108+E108+G108+I108)/4</f>
        <v>2757.7049999999999</v>
      </c>
      <c r="L108" s="70">
        <f t="shared" si="4"/>
        <v>0.05</v>
      </c>
      <c r="M108" s="36">
        <f t="shared" ref="M108:N112" si="5">K108</f>
        <v>2757.7049999999999</v>
      </c>
      <c r="N108" s="36">
        <f t="shared" si="5"/>
        <v>0.05</v>
      </c>
    </row>
    <row r="109" spans="1:20" ht="24.75" customHeight="1">
      <c r="A109" s="29" t="s">
        <v>113</v>
      </c>
      <c r="B109" s="28" t="s">
        <v>58</v>
      </c>
      <c r="C109" s="47">
        <v>0</v>
      </c>
      <c r="D109" s="47">
        <v>0</v>
      </c>
      <c r="E109" s="60">
        <v>0</v>
      </c>
      <c r="F109" s="60">
        <v>0</v>
      </c>
      <c r="G109" s="66">
        <v>4182.93</v>
      </c>
      <c r="H109" s="66">
        <v>0.04</v>
      </c>
      <c r="I109" s="53">
        <v>0</v>
      </c>
      <c r="J109" s="82">
        <v>0</v>
      </c>
      <c r="K109" s="75">
        <f t="shared" si="4"/>
        <v>1045.7325000000001</v>
      </c>
      <c r="L109" s="73">
        <f t="shared" si="4"/>
        <v>0.01</v>
      </c>
      <c r="M109" s="37">
        <f t="shared" si="5"/>
        <v>1045.7325000000001</v>
      </c>
      <c r="N109" s="37">
        <f t="shared" si="5"/>
        <v>0.01</v>
      </c>
    </row>
    <row r="110" spans="1:20" ht="72.75" customHeight="1">
      <c r="A110" s="8" t="s">
        <v>115</v>
      </c>
      <c r="B110" s="5" t="s">
        <v>114</v>
      </c>
      <c r="C110" s="45">
        <v>6458.26</v>
      </c>
      <c r="D110" s="45">
        <v>0.14000000000000001</v>
      </c>
      <c r="E110" s="58">
        <v>7051.63</v>
      </c>
      <c r="F110" s="58">
        <v>0.14000000000000001</v>
      </c>
      <c r="G110" s="64">
        <v>15685.98</v>
      </c>
      <c r="H110" s="64">
        <v>0.15</v>
      </c>
      <c r="I110" s="51">
        <v>4138.68</v>
      </c>
      <c r="J110" s="81">
        <v>0.14000000000000001</v>
      </c>
      <c r="K110" s="74">
        <f t="shared" si="4"/>
        <v>8333.6375000000007</v>
      </c>
      <c r="L110" s="70">
        <f t="shared" si="4"/>
        <v>0.14250000000000002</v>
      </c>
      <c r="M110" s="36">
        <f t="shared" si="5"/>
        <v>8333.6375000000007</v>
      </c>
      <c r="N110" s="36">
        <f t="shared" si="5"/>
        <v>0.14250000000000002</v>
      </c>
    </row>
    <row r="111" spans="1:20" ht="89.25" customHeight="1">
      <c r="A111" s="11" t="s">
        <v>116</v>
      </c>
      <c r="B111" s="4" t="s">
        <v>86</v>
      </c>
      <c r="C111" s="45">
        <v>19374.77</v>
      </c>
      <c r="D111" s="45">
        <v>0.42</v>
      </c>
      <c r="E111" s="58">
        <v>21154.9</v>
      </c>
      <c r="F111" s="58">
        <v>0.42</v>
      </c>
      <c r="G111" s="64">
        <v>44966.48</v>
      </c>
      <c r="H111" s="64">
        <v>0.43</v>
      </c>
      <c r="I111" s="51">
        <v>19215.3</v>
      </c>
      <c r="J111" s="81">
        <v>0.65</v>
      </c>
      <c r="K111" s="74">
        <f t="shared" si="4"/>
        <v>26177.862499999999</v>
      </c>
      <c r="L111" s="70">
        <f t="shared" si="4"/>
        <v>0.48</v>
      </c>
      <c r="M111" s="36">
        <f t="shared" si="5"/>
        <v>26177.862499999999</v>
      </c>
      <c r="N111" s="36">
        <f t="shared" si="5"/>
        <v>0.48</v>
      </c>
      <c r="T111" s="90"/>
    </row>
    <row r="112" spans="1:20" ht="31.5" customHeight="1">
      <c r="A112" s="26" t="s">
        <v>117</v>
      </c>
      <c r="B112" s="5" t="s">
        <v>114</v>
      </c>
      <c r="C112" s="45">
        <v>112558.18</v>
      </c>
      <c r="D112" s="45">
        <v>2.44</v>
      </c>
      <c r="E112" s="58">
        <v>184853.5</v>
      </c>
      <c r="F112" s="58">
        <v>3.67</v>
      </c>
      <c r="G112" s="64">
        <v>193460.42</v>
      </c>
      <c r="H112" s="64">
        <v>1.85</v>
      </c>
      <c r="I112" s="51">
        <v>72131.28</v>
      </c>
      <c r="J112" s="81">
        <v>2.44</v>
      </c>
      <c r="K112" s="74">
        <f t="shared" si="4"/>
        <v>140750.845</v>
      </c>
      <c r="L112" s="70">
        <f t="shared" si="4"/>
        <v>2.5999999999999996</v>
      </c>
      <c r="M112" s="36">
        <f t="shared" si="5"/>
        <v>140750.845</v>
      </c>
      <c r="N112" s="36">
        <v>2.59</v>
      </c>
      <c r="T112" s="90"/>
    </row>
    <row r="113" spans="1:14" ht="24.75" customHeight="1">
      <c r="A113" s="141" t="s">
        <v>119</v>
      </c>
      <c r="B113" s="142"/>
      <c r="C113" s="46">
        <f t="shared" ref="C113:L113" si="6">C112+C87+C56+C13</f>
        <v>900926.71</v>
      </c>
      <c r="D113" s="46">
        <f t="shared" si="6"/>
        <v>19.529999999999998</v>
      </c>
      <c r="E113" s="59">
        <f t="shared" si="6"/>
        <v>1178629.9300000002</v>
      </c>
      <c r="F113" s="59">
        <f t="shared" si="6"/>
        <v>23.4</v>
      </c>
      <c r="G113" s="65">
        <f t="shared" si="6"/>
        <v>1777744.4</v>
      </c>
      <c r="H113" s="65">
        <f t="shared" si="6"/>
        <v>17</v>
      </c>
      <c r="I113" s="52">
        <f t="shared" si="6"/>
        <v>510240.12000000005</v>
      </c>
      <c r="J113" s="83">
        <f t="shared" si="6"/>
        <v>17.259999999999998</v>
      </c>
      <c r="K113" s="76">
        <f t="shared" si="6"/>
        <v>1091885.29</v>
      </c>
      <c r="L113" s="72">
        <f t="shared" si="6"/>
        <v>19.247499999999999</v>
      </c>
      <c r="M113" s="39">
        <f>K113</f>
        <v>1091885.29</v>
      </c>
      <c r="N113" s="39">
        <f>N112+N87+N56+N13</f>
        <v>17.176874999999999</v>
      </c>
    </row>
    <row r="114" spans="1:14" ht="47.25" customHeight="1">
      <c r="A114" s="27" t="s">
        <v>120</v>
      </c>
      <c r="B114" s="5" t="s">
        <v>118</v>
      </c>
      <c r="C114" s="46">
        <v>252333.29</v>
      </c>
      <c r="D114" s="42">
        <v>5.47</v>
      </c>
      <c r="E114" s="59">
        <v>401439.34</v>
      </c>
      <c r="F114" s="55">
        <v>7.97</v>
      </c>
      <c r="G114" s="65">
        <v>836585.6</v>
      </c>
      <c r="H114" s="62">
        <v>8</v>
      </c>
      <c r="I114" s="52">
        <v>228809.88</v>
      </c>
      <c r="J114" s="84">
        <v>7.74</v>
      </c>
      <c r="K114" s="76">
        <f>(C114+E114+G114+I114)/4</f>
        <v>429792.02749999997</v>
      </c>
      <c r="L114" s="69">
        <f>(D114+F114+H114+J114)/4</f>
        <v>7.2949999999999999</v>
      </c>
      <c r="M114" s="38">
        <f>K114</f>
        <v>429792.02749999997</v>
      </c>
      <c r="N114" s="40">
        <v>7.82</v>
      </c>
    </row>
    <row r="115" spans="1:14" ht="25.5" customHeight="1">
      <c r="A115" s="141" t="s">
        <v>121</v>
      </c>
      <c r="B115" s="142"/>
      <c r="C115" s="46">
        <f t="shared" ref="C115:N115" si="7">C113+C114</f>
        <v>1153260</v>
      </c>
      <c r="D115" s="46">
        <f t="shared" si="7"/>
        <v>24.999999999999996</v>
      </c>
      <c r="E115" s="59">
        <f t="shared" si="7"/>
        <v>1580069.2700000003</v>
      </c>
      <c r="F115" s="59">
        <f t="shared" si="7"/>
        <v>31.369999999999997</v>
      </c>
      <c r="G115" s="65">
        <f t="shared" si="7"/>
        <v>2614330</v>
      </c>
      <c r="H115" s="65">
        <f t="shared" si="7"/>
        <v>25</v>
      </c>
      <c r="I115" s="52">
        <f t="shared" si="7"/>
        <v>739050</v>
      </c>
      <c r="J115" s="83">
        <f t="shared" si="7"/>
        <v>25</v>
      </c>
      <c r="K115" s="76">
        <f t="shared" si="7"/>
        <v>1521677.3174999999</v>
      </c>
      <c r="L115" s="72">
        <f t="shared" si="7"/>
        <v>26.542499999999997</v>
      </c>
      <c r="M115" s="39">
        <f t="shared" si="7"/>
        <v>1521677.3174999999</v>
      </c>
      <c r="N115" s="39">
        <f t="shared" si="7"/>
        <v>24.996874999999999</v>
      </c>
    </row>
    <row r="116" spans="1:14">
      <c r="A116" s="3"/>
    </row>
    <row r="117" spans="1:14">
      <c r="A117" s="3"/>
    </row>
    <row r="118" spans="1:14">
      <c r="A118" s="3"/>
    </row>
    <row r="119" spans="1:14">
      <c r="A119" s="3"/>
      <c r="K119" s="1">
        <v>16.53</v>
      </c>
      <c r="L119" s="1">
        <v>2.99</v>
      </c>
      <c r="M119" s="91"/>
    </row>
    <row r="120" spans="1:14">
      <c r="A120" s="3"/>
      <c r="M120" s="91"/>
    </row>
    <row r="121" spans="1:14">
      <c r="A121" s="3"/>
      <c r="K121" s="1">
        <v>7.74</v>
      </c>
      <c r="L121" s="1">
        <v>2.99</v>
      </c>
      <c r="M121" s="91"/>
    </row>
    <row r="122" spans="1:14">
      <c r="A122" s="3"/>
      <c r="M122" s="91"/>
    </row>
    <row r="123" spans="1:14">
      <c r="A123" s="3"/>
      <c r="K123" s="1">
        <v>24.27</v>
      </c>
      <c r="L123" s="1">
        <v>2.99</v>
      </c>
      <c r="M123" s="91"/>
    </row>
    <row r="124" spans="1:14">
      <c r="A124" s="3"/>
    </row>
    <row r="127" spans="1:14">
      <c r="L127" s="1">
        <v>16.53</v>
      </c>
      <c r="N127" s="91"/>
    </row>
    <row r="128" spans="1:14">
      <c r="N128" s="91"/>
    </row>
    <row r="129" spans="12:18">
      <c r="L129" s="1">
        <v>7.74</v>
      </c>
      <c r="M129" s="92"/>
      <c r="N129" s="91"/>
    </row>
    <row r="130" spans="12:18">
      <c r="N130" s="91"/>
    </row>
    <row r="131" spans="12:18">
      <c r="L131" s="1">
        <v>24.27</v>
      </c>
      <c r="N131" s="91"/>
      <c r="R131" s="91"/>
    </row>
    <row r="132" spans="12:18">
      <c r="N132" s="91"/>
    </row>
    <row r="133" spans="12:18">
      <c r="N133" s="91"/>
    </row>
  </sheetData>
  <mergeCells count="255">
    <mergeCell ref="A5:N5"/>
    <mergeCell ref="A6:N6"/>
    <mergeCell ref="A7:N7"/>
    <mergeCell ref="M1:N1"/>
    <mergeCell ref="M2:N2"/>
    <mergeCell ref="M3:N3"/>
    <mergeCell ref="A19:B19"/>
    <mergeCell ref="C19:C22"/>
    <mergeCell ref="D19:D22"/>
    <mergeCell ref="E14:E18"/>
    <mergeCell ref="F14:F18"/>
    <mergeCell ref="E19:E22"/>
    <mergeCell ref="F19:F22"/>
    <mergeCell ref="A23:B23"/>
    <mergeCell ref="C23:C26"/>
    <mergeCell ref="D23:D26"/>
    <mergeCell ref="C11:D11"/>
    <mergeCell ref="A13:B13"/>
    <mergeCell ref="A14:B14"/>
    <mergeCell ref="C14:C18"/>
    <mergeCell ref="D14:D18"/>
    <mergeCell ref="A33:B33"/>
    <mergeCell ref="C33:C36"/>
    <mergeCell ref="D33:D36"/>
    <mergeCell ref="A37:B37"/>
    <mergeCell ref="C37:C41"/>
    <mergeCell ref="D37:D41"/>
    <mergeCell ref="A27:B27"/>
    <mergeCell ref="C27:C29"/>
    <mergeCell ref="D27:D29"/>
    <mergeCell ref="A30:B30"/>
    <mergeCell ref="C30:C32"/>
    <mergeCell ref="D30:D32"/>
    <mergeCell ref="A53:B53"/>
    <mergeCell ref="C53:C55"/>
    <mergeCell ref="D53:D55"/>
    <mergeCell ref="A56:B56"/>
    <mergeCell ref="C57:C61"/>
    <mergeCell ref="D57:D61"/>
    <mergeCell ref="A42:B42"/>
    <mergeCell ref="C42:C45"/>
    <mergeCell ref="D42:D45"/>
    <mergeCell ref="A46:B46"/>
    <mergeCell ref="C46:C50"/>
    <mergeCell ref="D46:D50"/>
    <mergeCell ref="A113:B113"/>
    <mergeCell ref="A115:B115"/>
    <mergeCell ref="C78:C81"/>
    <mergeCell ref="D78:D81"/>
    <mergeCell ref="C82:C86"/>
    <mergeCell ref="D82:D86"/>
    <mergeCell ref="A87:B87"/>
    <mergeCell ref="C88:C93"/>
    <mergeCell ref="D88:D93"/>
    <mergeCell ref="E23:E26"/>
    <mergeCell ref="F23:F26"/>
    <mergeCell ref="C94:C101"/>
    <mergeCell ref="D94:D101"/>
    <mergeCell ref="C102:C107"/>
    <mergeCell ref="D102:D107"/>
    <mergeCell ref="C63:C69"/>
    <mergeCell ref="D63:D69"/>
    <mergeCell ref="C70:C74"/>
    <mergeCell ref="D70:D74"/>
    <mergeCell ref="C75:C77"/>
    <mergeCell ref="D75:D77"/>
    <mergeCell ref="E37:E41"/>
    <mergeCell ref="F37:F41"/>
    <mergeCell ref="E42:E45"/>
    <mergeCell ref="F42:F45"/>
    <mergeCell ref="E46:E50"/>
    <mergeCell ref="F46:F50"/>
    <mergeCell ref="E27:E29"/>
    <mergeCell ref="F27:F29"/>
    <mergeCell ref="E30:E32"/>
    <mergeCell ref="F30:F32"/>
    <mergeCell ref="E33:E36"/>
    <mergeCell ref="F33:F36"/>
    <mergeCell ref="E75:E77"/>
    <mergeCell ref="F75:F77"/>
    <mergeCell ref="E78:E81"/>
    <mergeCell ref="F78:F81"/>
    <mergeCell ref="E53:E55"/>
    <mergeCell ref="F53:F55"/>
    <mergeCell ref="E57:E61"/>
    <mergeCell ref="F57:F61"/>
    <mergeCell ref="E63:E69"/>
    <mergeCell ref="F63:F69"/>
    <mergeCell ref="G30:G32"/>
    <mergeCell ref="H30:H32"/>
    <mergeCell ref="G33:G36"/>
    <mergeCell ref="H33:H36"/>
    <mergeCell ref="G37:G41"/>
    <mergeCell ref="H37:H41"/>
    <mergeCell ref="E102:E107"/>
    <mergeCell ref="F102:F107"/>
    <mergeCell ref="G14:G18"/>
    <mergeCell ref="H14:H18"/>
    <mergeCell ref="G19:G22"/>
    <mergeCell ref="H19:H22"/>
    <mergeCell ref="G23:G26"/>
    <mergeCell ref="H23:H26"/>
    <mergeCell ref="G27:G29"/>
    <mergeCell ref="H27:H29"/>
    <mergeCell ref="E82:E86"/>
    <mergeCell ref="F82:F86"/>
    <mergeCell ref="E88:E93"/>
    <mergeCell ref="F88:F93"/>
    <mergeCell ref="E94:E101"/>
    <mergeCell ref="F94:F101"/>
    <mergeCell ref="E70:E74"/>
    <mergeCell ref="F70:F74"/>
    <mergeCell ref="G57:G61"/>
    <mergeCell ref="H57:H61"/>
    <mergeCell ref="G63:G69"/>
    <mergeCell ref="H63:H69"/>
    <mergeCell ref="G70:G74"/>
    <mergeCell ref="H70:H74"/>
    <mergeCell ref="G42:G45"/>
    <mergeCell ref="H42:H45"/>
    <mergeCell ref="G46:G50"/>
    <mergeCell ref="H46:H50"/>
    <mergeCell ref="G53:G55"/>
    <mergeCell ref="H53:H55"/>
    <mergeCell ref="G88:G93"/>
    <mergeCell ref="H88:H93"/>
    <mergeCell ref="G94:G101"/>
    <mergeCell ref="H94:H101"/>
    <mergeCell ref="G102:G107"/>
    <mergeCell ref="H102:H107"/>
    <mergeCell ref="G75:G77"/>
    <mergeCell ref="H75:H77"/>
    <mergeCell ref="G78:G81"/>
    <mergeCell ref="H78:H81"/>
    <mergeCell ref="G82:G86"/>
    <mergeCell ref="H82:H86"/>
    <mergeCell ref="I27:I29"/>
    <mergeCell ref="J27:J29"/>
    <mergeCell ref="I30:I32"/>
    <mergeCell ref="J30:J32"/>
    <mergeCell ref="I33:I36"/>
    <mergeCell ref="J33:J36"/>
    <mergeCell ref="I14:I18"/>
    <mergeCell ref="J14:J18"/>
    <mergeCell ref="I19:I22"/>
    <mergeCell ref="J19:J22"/>
    <mergeCell ref="I23:I26"/>
    <mergeCell ref="J23:J26"/>
    <mergeCell ref="I57:I61"/>
    <mergeCell ref="J57:J61"/>
    <mergeCell ref="I63:I69"/>
    <mergeCell ref="J63:J69"/>
    <mergeCell ref="I37:I41"/>
    <mergeCell ref="J37:J41"/>
    <mergeCell ref="I42:I45"/>
    <mergeCell ref="J42:J45"/>
    <mergeCell ref="I46:I50"/>
    <mergeCell ref="J46:J50"/>
    <mergeCell ref="I102:I107"/>
    <mergeCell ref="J102:J107"/>
    <mergeCell ref="E11:F11"/>
    <mergeCell ref="G11:H11"/>
    <mergeCell ref="I11:J11"/>
    <mergeCell ref="K14:K18"/>
    <mergeCell ref="K30:K32"/>
    <mergeCell ref="K46:K50"/>
    <mergeCell ref="K70:K74"/>
    <mergeCell ref="K88:K93"/>
    <mergeCell ref="I82:I86"/>
    <mergeCell ref="J82:J86"/>
    <mergeCell ref="I88:I93"/>
    <mergeCell ref="J88:J93"/>
    <mergeCell ref="I94:I101"/>
    <mergeCell ref="J94:J101"/>
    <mergeCell ref="I70:I74"/>
    <mergeCell ref="J70:J74"/>
    <mergeCell ref="I75:I77"/>
    <mergeCell ref="J75:J77"/>
    <mergeCell ref="I78:I81"/>
    <mergeCell ref="J78:J81"/>
    <mergeCell ref="I53:I55"/>
    <mergeCell ref="J53:J55"/>
    <mergeCell ref="L37:L41"/>
    <mergeCell ref="K42:K45"/>
    <mergeCell ref="L42:L45"/>
    <mergeCell ref="L14:L18"/>
    <mergeCell ref="K19:K22"/>
    <mergeCell ref="L19:L22"/>
    <mergeCell ref="K23:K26"/>
    <mergeCell ref="L23:L26"/>
    <mergeCell ref="K27:K29"/>
    <mergeCell ref="L27:L29"/>
    <mergeCell ref="L88:L93"/>
    <mergeCell ref="K94:K101"/>
    <mergeCell ref="L94:L101"/>
    <mergeCell ref="K102:K107"/>
    <mergeCell ref="L102:L107"/>
    <mergeCell ref="K11:L11"/>
    <mergeCell ref="L70:L74"/>
    <mergeCell ref="K75:K77"/>
    <mergeCell ref="L75:L77"/>
    <mergeCell ref="K78:K81"/>
    <mergeCell ref="L78:L81"/>
    <mergeCell ref="K82:K86"/>
    <mergeCell ref="L82:L86"/>
    <mergeCell ref="L46:L50"/>
    <mergeCell ref="K53:K55"/>
    <mergeCell ref="L53:L55"/>
    <mergeCell ref="K57:K61"/>
    <mergeCell ref="L57:L61"/>
    <mergeCell ref="K63:K69"/>
    <mergeCell ref="L63:L69"/>
    <mergeCell ref="L30:L32"/>
    <mergeCell ref="K33:K36"/>
    <mergeCell ref="L33:L36"/>
    <mergeCell ref="K37:K41"/>
    <mergeCell ref="M27:M29"/>
    <mergeCell ref="N27:N29"/>
    <mergeCell ref="M30:M32"/>
    <mergeCell ref="N30:N32"/>
    <mergeCell ref="M33:M36"/>
    <mergeCell ref="N33:N36"/>
    <mergeCell ref="M11:N11"/>
    <mergeCell ref="M14:M18"/>
    <mergeCell ref="N14:N18"/>
    <mergeCell ref="M19:M22"/>
    <mergeCell ref="N19:N22"/>
    <mergeCell ref="M23:M26"/>
    <mergeCell ref="N23:N26"/>
    <mergeCell ref="M53:M55"/>
    <mergeCell ref="N53:N55"/>
    <mergeCell ref="M57:M61"/>
    <mergeCell ref="N57:N61"/>
    <mergeCell ref="M63:M69"/>
    <mergeCell ref="N63:N69"/>
    <mergeCell ref="M37:M41"/>
    <mergeCell ref="N37:N41"/>
    <mergeCell ref="M42:M45"/>
    <mergeCell ref="N42:N45"/>
    <mergeCell ref="M46:M50"/>
    <mergeCell ref="N46:N50"/>
    <mergeCell ref="M102:M107"/>
    <mergeCell ref="N102:N107"/>
    <mergeCell ref="M82:M86"/>
    <mergeCell ref="N82:N86"/>
    <mergeCell ref="M88:M93"/>
    <mergeCell ref="N88:N93"/>
    <mergeCell ref="M94:M101"/>
    <mergeCell ref="N94:N101"/>
    <mergeCell ref="M70:M74"/>
    <mergeCell ref="N70:N74"/>
    <mergeCell ref="M75:M77"/>
    <mergeCell ref="N75:N77"/>
    <mergeCell ref="M78:M81"/>
    <mergeCell ref="N78:N81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34"/>
  <sheetViews>
    <sheetView zoomScale="82" zoomScaleNormal="82" workbookViewId="0">
      <selection activeCell="M3" sqref="M3:N3"/>
    </sheetView>
  </sheetViews>
  <sheetFormatPr defaultRowHeight="15.75"/>
  <cols>
    <col min="1" max="1" width="54.140625" style="1" customWidth="1"/>
    <col min="2" max="2" width="17.28515625" style="1" hidden="1" customWidth="1"/>
    <col min="3" max="3" width="15" style="1" hidden="1" customWidth="1"/>
    <col min="4" max="4" width="14.140625" style="1" hidden="1" customWidth="1"/>
    <col min="5" max="10" width="14.28515625" style="1" hidden="1" customWidth="1"/>
    <col min="11" max="11" width="18.85546875" style="1" hidden="1" customWidth="1"/>
    <col min="12" max="12" width="17" style="1" hidden="1" customWidth="1"/>
    <col min="13" max="13" width="18.42578125" style="1" customWidth="1"/>
    <col min="14" max="14" width="17.85546875" style="1" customWidth="1"/>
    <col min="15" max="16384" width="9.140625" style="1"/>
  </cols>
  <sheetData>
    <row r="1" spans="1:14">
      <c r="M1" s="139" t="s">
        <v>135</v>
      </c>
      <c r="N1" s="143"/>
    </row>
    <row r="2" spans="1:14" ht="49.5" customHeight="1">
      <c r="M2" s="139" t="s">
        <v>133</v>
      </c>
      <c r="N2" s="139"/>
    </row>
    <row r="3" spans="1:14" ht="18.75" customHeight="1">
      <c r="M3" s="143" t="s">
        <v>138</v>
      </c>
      <c r="N3" s="143"/>
    </row>
    <row r="4" spans="1:14">
      <c r="M4" s="33"/>
      <c r="N4" s="33"/>
    </row>
    <row r="5" spans="1:14">
      <c r="M5" s="33"/>
      <c r="N5" s="33"/>
    </row>
    <row r="6" spans="1:14" ht="16.5">
      <c r="A6" s="138" t="s">
        <v>127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32.25" customHeight="1">
      <c r="A7" s="137" t="s">
        <v>128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ht="30.75" customHeight="1">
      <c r="A8" s="216" t="s">
        <v>131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</row>
    <row r="9" spans="1:14" ht="15" customHeight="1">
      <c r="A9" s="33"/>
      <c r="B9" s="33"/>
      <c r="C9" s="33"/>
      <c r="D9" s="33"/>
    </row>
    <row r="10" spans="1:14">
      <c r="A10" s="2"/>
    </row>
    <row r="11" spans="1:14" ht="90.75" customHeight="1">
      <c r="A11" s="94" t="s">
        <v>4</v>
      </c>
      <c r="B11" s="93" t="s">
        <v>1</v>
      </c>
      <c r="C11" s="93" t="s">
        <v>2</v>
      </c>
      <c r="D11" s="6" t="s">
        <v>3</v>
      </c>
      <c r="E11" s="93" t="s">
        <v>2</v>
      </c>
      <c r="F11" s="6" t="s">
        <v>3</v>
      </c>
      <c r="G11" s="93" t="s">
        <v>2</v>
      </c>
      <c r="H11" s="6" t="s">
        <v>3</v>
      </c>
      <c r="I11" s="93" t="s">
        <v>2</v>
      </c>
      <c r="J11" s="89" t="s">
        <v>3</v>
      </c>
      <c r="K11" s="80" t="s">
        <v>2</v>
      </c>
      <c r="L11" s="6" t="s">
        <v>3</v>
      </c>
      <c r="M11" s="93" t="s">
        <v>2</v>
      </c>
      <c r="N11" s="6" t="s">
        <v>3</v>
      </c>
    </row>
    <row r="12" spans="1:14" ht="21.75" customHeight="1">
      <c r="A12" s="94"/>
      <c r="B12" s="93"/>
      <c r="C12" s="212" t="s">
        <v>123</v>
      </c>
      <c r="D12" s="213"/>
      <c r="E12" s="170" t="s">
        <v>124</v>
      </c>
      <c r="F12" s="170"/>
      <c r="G12" s="171" t="s">
        <v>122</v>
      </c>
      <c r="H12" s="171"/>
      <c r="I12" s="172" t="s">
        <v>125</v>
      </c>
      <c r="J12" s="173"/>
      <c r="K12" s="158" t="s">
        <v>126</v>
      </c>
      <c r="L12" s="159"/>
      <c r="M12" s="151"/>
      <c r="N12" s="152"/>
    </row>
    <row r="13" spans="1:14" ht="14.25" customHeight="1">
      <c r="A13" s="7">
        <v>1</v>
      </c>
      <c r="B13" s="7">
        <v>2</v>
      </c>
      <c r="C13" s="41">
        <v>3</v>
      </c>
      <c r="D13" s="41">
        <v>4</v>
      </c>
      <c r="E13" s="54">
        <v>5</v>
      </c>
      <c r="F13" s="54">
        <v>6</v>
      </c>
      <c r="G13" s="61">
        <v>7</v>
      </c>
      <c r="H13" s="61">
        <v>8</v>
      </c>
      <c r="I13" s="48">
        <v>9</v>
      </c>
      <c r="J13" s="88">
        <v>10</v>
      </c>
      <c r="K13" s="67">
        <v>11</v>
      </c>
      <c r="L13" s="68">
        <v>12</v>
      </c>
      <c r="M13" s="119">
        <v>3</v>
      </c>
      <c r="N13" s="109">
        <v>4</v>
      </c>
    </row>
    <row r="14" spans="1:14" ht="72" customHeight="1">
      <c r="A14" s="135" t="s">
        <v>0</v>
      </c>
      <c r="B14" s="136"/>
      <c r="C14" s="42">
        <f t="shared" ref="C14:N14" si="0">C15+C20+C24+C28+C31+C34+C38+C43+C47+C52+C53+C54</f>
        <v>33211.304000000004</v>
      </c>
      <c r="D14" s="42">
        <f t="shared" si="0"/>
        <v>4.9499999999999993</v>
      </c>
      <c r="E14" s="55">
        <f t="shared" si="0"/>
        <v>21917.820000000003</v>
      </c>
      <c r="F14" s="55">
        <f t="shared" si="0"/>
        <v>4.1100000000000003</v>
      </c>
      <c r="G14" s="62">
        <f t="shared" si="0"/>
        <v>9980.1700000000019</v>
      </c>
      <c r="H14" s="62">
        <f t="shared" si="0"/>
        <v>4.88</v>
      </c>
      <c r="I14" s="49">
        <f t="shared" si="0"/>
        <v>233175.19000000003</v>
      </c>
      <c r="J14" s="84">
        <f t="shared" si="0"/>
        <v>7.3899999999999988</v>
      </c>
      <c r="K14" s="79">
        <f t="shared" si="0"/>
        <v>74571.120999999999</v>
      </c>
      <c r="L14" s="69">
        <f t="shared" si="0"/>
        <v>5.2324999999999999</v>
      </c>
      <c r="M14" s="40">
        <f t="shared" si="0"/>
        <v>75074.199124999999</v>
      </c>
      <c r="N14" s="40">
        <f t="shared" si="0"/>
        <v>4.6081250000000011</v>
      </c>
    </row>
    <row r="15" spans="1:14">
      <c r="A15" s="144" t="s">
        <v>5</v>
      </c>
      <c r="B15" s="145"/>
      <c r="C15" s="206">
        <v>872.96</v>
      </c>
      <c r="D15" s="206">
        <v>0.13</v>
      </c>
      <c r="E15" s="194">
        <v>266.8</v>
      </c>
      <c r="F15" s="194">
        <v>0.05</v>
      </c>
      <c r="G15" s="182">
        <v>265.87</v>
      </c>
      <c r="H15" s="182">
        <v>0.13</v>
      </c>
      <c r="I15" s="168">
        <v>4101.8599999999997</v>
      </c>
      <c r="J15" s="169">
        <v>0.13</v>
      </c>
      <c r="K15" s="160">
        <f>(C15+E15+G15+I15)/4</f>
        <v>1376.8724999999999</v>
      </c>
      <c r="L15" s="156">
        <f>(D15+F15+H15+J15)/44</f>
        <v>0.01</v>
      </c>
      <c r="M15" s="147">
        <f>K15</f>
        <v>1376.8724999999999</v>
      </c>
      <c r="N15" s="146">
        <f>L15</f>
        <v>0.01</v>
      </c>
    </row>
    <row r="16" spans="1:14" ht="30">
      <c r="A16" s="11" t="s">
        <v>8</v>
      </c>
      <c r="B16" s="9"/>
      <c r="C16" s="206"/>
      <c r="D16" s="206"/>
      <c r="E16" s="194"/>
      <c r="F16" s="194"/>
      <c r="G16" s="182"/>
      <c r="H16" s="182"/>
      <c r="I16" s="168"/>
      <c r="J16" s="169"/>
      <c r="K16" s="161"/>
      <c r="L16" s="156"/>
      <c r="M16" s="148"/>
      <c r="N16" s="146"/>
    </row>
    <row r="17" spans="1:19" ht="118.5" customHeight="1">
      <c r="A17" s="12" t="s">
        <v>9</v>
      </c>
      <c r="B17" s="6" t="s">
        <v>6</v>
      </c>
      <c r="C17" s="206"/>
      <c r="D17" s="206"/>
      <c r="E17" s="194"/>
      <c r="F17" s="194"/>
      <c r="G17" s="182"/>
      <c r="H17" s="182"/>
      <c r="I17" s="168"/>
      <c r="J17" s="169"/>
      <c r="K17" s="161"/>
      <c r="L17" s="156"/>
      <c r="M17" s="148"/>
      <c r="N17" s="146"/>
    </row>
    <row r="18" spans="1:19" ht="120" customHeight="1">
      <c r="A18" s="13" t="s">
        <v>10</v>
      </c>
      <c r="B18" s="6" t="s">
        <v>6</v>
      </c>
      <c r="C18" s="206"/>
      <c r="D18" s="206"/>
      <c r="E18" s="194"/>
      <c r="F18" s="194"/>
      <c r="G18" s="182"/>
      <c r="H18" s="182"/>
      <c r="I18" s="168"/>
      <c r="J18" s="169"/>
      <c r="K18" s="161"/>
      <c r="L18" s="156"/>
      <c r="M18" s="148"/>
      <c r="N18" s="146"/>
    </row>
    <row r="19" spans="1:19" ht="60" customHeight="1">
      <c r="A19" s="11" t="s">
        <v>11</v>
      </c>
      <c r="B19" s="93" t="s">
        <v>7</v>
      </c>
      <c r="C19" s="206"/>
      <c r="D19" s="206"/>
      <c r="E19" s="194"/>
      <c r="F19" s="194"/>
      <c r="G19" s="182"/>
      <c r="H19" s="182"/>
      <c r="I19" s="168"/>
      <c r="J19" s="169"/>
      <c r="K19" s="162"/>
      <c r="L19" s="156"/>
      <c r="M19" s="149"/>
      <c r="N19" s="146"/>
    </row>
    <row r="20" spans="1:19">
      <c r="A20" s="135" t="s">
        <v>12</v>
      </c>
      <c r="B20" s="136"/>
      <c r="C20" s="206">
        <v>1140.5640000000001</v>
      </c>
      <c r="D20" s="206">
        <v>0.17</v>
      </c>
      <c r="E20" s="187">
        <v>373.63</v>
      </c>
      <c r="F20" s="194">
        <v>7.0000000000000007E-2</v>
      </c>
      <c r="G20" s="182">
        <v>347.67</v>
      </c>
      <c r="H20" s="182">
        <v>0.17</v>
      </c>
      <c r="I20" s="168">
        <v>5679.5</v>
      </c>
      <c r="J20" s="169">
        <v>0.18</v>
      </c>
      <c r="K20" s="157">
        <f>(C20+E20+G20+I20)/4</f>
        <v>1885.3409999999999</v>
      </c>
      <c r="L20" s="156">
        <f>(D20+F20+H20+J20)/4</f>
        <v>0.14750000000000002</v>
      </c>
      <c r="M20" s="146">
        <f>K20</f>
        <v>1885.3409999999999</v>
      </c>
      <c r="N20" s="146">
        <f>L20</f>
        <v>0.14750000000000002</v>
      </c>
    </row>
    <row r="21" spans="1:19" ht="45">
      <c r="A21" s="11" t="s">
        <v>13</v>
      </c>
      <c r="B21" s="94" t="s">
        <v>16</v>
      </c>
      <c r="C21" s="206"/>
      <c r="D21" s="206"/>
      <c r="E21" s="187"/>
      <c r="F21" s="194"/>
      <c r="G21" s="182"/>
      <c r="H21" s="182"/>
      <c r="I21" s="168"/>
      <c r="J21" s="169"/>
      <c r="K21" s="157"/>
      <c r="L21" s="156"/>
      <c r="M21" s="146"/>
      <c r="N21" s="146"/>
    </row>
    <row r="22" spans="1:19" ht="75">
      <c r="A22" s="11" t="s">
        <v>14</v>
      </c>
      <c r="B22" s="94" t="s">
        <v>17</v>
      </c>
      <c r="C22" s="206"/>
      <c r="D22" s="206"/>
      <c r="E22" s="187"/>
      <c r="F22" s="194"/>
      <c r="G22" s="182"/>
      <c r="H22" s="182"/>
      <c r="I22" s="168"/>
      <c r="J22" s="169"/>
      <c r="K22" s="157"/>
      <c r="L22" s="156"/>
      <c r="M22" s="146"/>
      <c r="N22" s="146"/>
    </row>
    <row r="23" spans="1:19" ht="45">
      <c r="A23" s="11" t="s">
        <v>15</v>
      </c>
      <c r="B23" s="94" t="s">
        <v>17</v>
      </c>
      <c r="C23" s="206"/>
      <c r="D23" s="206"/>
      <c r="E23" s="187"/>
      <c r="F23" s="194"/>
      <c r="G23" s="182"/>
      <c r="H23" s="182"/>
      <c r="I23" s="168"/>
      <c r="J23" s="169"/>
      <c r="K23" s="157"/>
      <c r="L23" s="156"/>
      <c r="M23" s="146"/>
      <c r="N23" s="146"/>
      <c r="S23" s="90"/>
    </row>
    <row r="24" spans="1:19" ht="29.25" customHeight="1">
      <c r="A24" s="135" t="s">
        <v>18</v>
      </c>
      <c r="B24" s="136"/>
      <c r="C24" s="199">
        <v>1543.116</v>
      </c>
      <c r="D24" s="209">
        <v>0.23</v>
      </c>
      <c r="E24" s="187">
        <v>480.38</v>
      </c>
      <c r="F24" s="196">
        <v>0.09</v>
      </c>
      <c r="G24" s="182">
        <v>470.37</v>
      </c>
      <c r="H24" s="188">
        <v>0.23</v>
      </c>
      <c r="I24" s="168">
        <v>7257.14</v>
      </c>
      <c r="J24" s="177">
        <v>0.23</v>
      </c>
      <c r="K24" s="157">
        <f>(C24+E24+G24+I24)/4</f>
        <v>2437.7515000000003</v>
      </c>
      <c r="L24" s="160">
        <f>(D24+F24+H24+J24)/4</f>
        <v>0.19500000000000001</v>
      </c>
      <c r="M24" s="146">
        <f>K24</f>
        <v>2437.7515000000003</v>
      </c>
      <c r="N24" s="153">
        <f>L24</f>
        <v>0.19500000000000001</v>
      </c>
      <c r="S24" s="90"/>
    </row>
    <row r="25" spans="1:19" ht="105">
      <c r="A25" s="13" t="s">
        <v>19</v>
      </c>
      <c r="B25" s="14" t="s">
        <v>6</v>
      </c>
      <c r="C25" s="199"/>
      <c r="D25" s="210"/>
      <c r="E25" s="187"/>
      <c r="F25" s="197"/>
      <c r="G25" s="182"/>
      <c r="H25" s="189"/>
      <c r="I25" s="168"/>
      <c r="J25" s="178"/>
      <c r="K25" s="157"/>
      <c r="L25" s="161"/>
      <c r="M25" s="146"/>
      <c r="N25" s="154"/>
    </row>
    <row r="26" spans="1:19" ht="101.25" customHeight="1">
      <c r="A26" s="13" t="s">
        <v>20</v>
      </c>
      <c r="B26" s="14" t="s">
        <v>6</v>
      </c>
      <c r="C26" s="199"/>
      <c r="D26" s="210"/>
      <c r="E26" s="187"/>
      <c r="F26" s="197"/>
      <c r="G26" s="182"/>
      <c r="H26" s="189"/>
      <c r="I26" s="168"/>
      <c r="J26" s="178"/>
      <c r="K26" s="157"/>
      <c r="L26" s="161"/>
      <c r="M26" s="146"/>
      <c r="N26" s="154"/>
    </row>
    <row r="27" spans="1:19" ht="60">
      <c r="A27" s="11" t="s">
        <v>21</v>
      </c>
      <c r="B27" s="93" t="s">
        <v>7</v>
      </c>
      <c r="C27" s="199"/>
      <c r="D27" s="211"/>
      <c r="E27" s="187"/>
      <c r="F27" s="198"/>
      <c r="G27" s="182"/>
      <c r="H27" s="190"/>
      <c r="I27" s="168"/>
      <c r="J27" s="179"/>
      <c r="K27" s="157"/>
      <c r="L27" s="162"/>
      <c r="M27" s="146"/>
      <c r="N27" s="155"/>
    </row>
    <row r="28" spans="1:19" ht="31.5" customHeight="1">
      <c r="A28" s="135" t="s">
        <v>24</v>
      </c>
      <c r="B28" s="136"/>
      <c r="C28" s="199">
        <v>4360.9799999999996</v>
      </c>
      <c r="D28" s="199">
        <v>0.65</v>
      </c>
      <c r="E28" s="187">
        <v>266.88</v>
      </c>
      <c r="F28" s="187">
        <v>0.05</v>
      </c>
      <c r="G28" s="182">
        <v>1349.77</v>
      </c>
      <c r="H28" s="182">
        <v>0.66</v>
      </c>
      <c r="I28" s="168">
        <v>20824.849999999999</v>
      </c>
      <c r="J28" s="169">
        <v>0.66</v>
      </c>
      <c r="K28" s="157">
        <f>(C28+E28+G28+I28)/4</f>
        <v>6700.619999999999</v>
      </c>
      <c r="L28" s="156">
        <f>(D28+F28+H28+J28)/4</f>
        <v>0.505</v>
      </c>
      <c r="M28" s="146">
        <f>K28</f>
        <v>6700.619999999999</v>
      </c>
      <c r="N28" s="146">
        <f>L28</f>
        <v>0.505</v>
      </c>
    </row>
    <row r="29" spans="1:19" ht="107.25" customHeight="1">
      <c r="A29" s="13" t="s">
        <v>22</v>
      </c>
      <c r="B29" s="14" t="s">
        <v>6</v>
      </c>
      <c r="C29" s="199"/>
      <c r="D29" s="199"/>
      <c r="E29" s="187"/>
      <c r="F29" s="187"/>
      <c r="G29" s="182"/>
      <c r="H29" s="182"/>
      <c r="I29" s="168"/>
      <c r="J29" s="169"/>
      <c r="K29" s="157"/>
      <c r="L29" s="156"/>
      <c r="M29" s="146"/>
      <c r="N29" s="146"/>
    </row>
    <row r="30" spans="1:19" ht="107.25" customHeight="1">
      <c r="A30" s="13" t="s">
        <v>23</v>
      </c>
      <c r="B30" s="14" t="s">
        <v>6</v>
      </c>
      <c r="C30" s="199"/>
      <c r="D30" s="199"/>
      <c r="E30" s="187"/>
      <c r="F30" s="187"/>
      <c r="G30" s="182"/>
      <c r="H30" s="182"/>
      <c r="I30" s="168"/>
      <c r="J30" s="169"/>
      <c r="K30" s="157"/>
      <c r="L30" s="156"/>
      <c r="M30" s="146"/>
      <c r="N30" s="146"/>
    </row>
    <row r="31" spans="1:19" ht="30" customHeight="1">
      <c r="A31" s="135" t="s">
        <v>25</v>
      </c>
      <c r="B31" s="136"/>
      <c r="C31" s="208">
        <v>0</v>
      </c>
      <c r="D31" s="206">
        <v>0</v>
      </c>
      <c r="E31" s="204">
        <v>907.39</v>
      </c>
      <c r="F31" s="194">
        <v>0.17</v>
      </c>
      <c r="G31" s="182">
        <v>0</v>
      </c>
      <c r="H31" s="182">
        <v>0</v>
      </c>
      <c r="I31" s="168">
        <v>5048.45</v>
      </c>
      <c r="J31" s="169">
        <v>0.16</v>
      </c>
      <c r="K31" s="157">
        <f>(C31+E31+G31+I31)/4</f>
        <v>1488.96</v>
      </c>
      <c r="L31" s="156">
        <f>(D31+F31+H31+J31)/4</f>
        <v>8.2500000000000004E-2</v>
      </c>
      <c r="M31" s="146">
        <f>K31</f>
        <v>1488.96</v>
      </c>
      <c r="N31" s="146">
        <f>L31</f>
        <v>8.2500000000000004E-2</v>
      </c>
    </row>
    <row r="32" spans="1:19" ht="135">
      <c r="A32" s="13" t="s">
        <v>26</v>
      </c>
      <c r="B32" s="15" t="s">
        <v>6</v>
      </c>
      <c r="C32" s="208"/>
      <c r="D32" s="206"/>
      <c r="E32" s="204"/>
      <c r="F32" s="194"/>
      <c r="G32" s="182"/>
      <c r="H32" s="182"/>
      <c r="I32" s="168"/>
      <c r="J32" s="169"/>
      <c r="K32" s="157"/>
      <c r="L32" s="156"/>
      <c r="M32" s="146"/>
      <c r="N32" s="146"/>
    </row>
    <row r="33" spans="1:14" ht="30">
      <c r="A33" s="11" t="s">
        <v>27</v>
      </c>
      <c r="B33" s="93" t="s">
        <v>7</v>
      </c>
      <c r="C33" s="208"/>
      <c r="D33" s="206"/>
      <c r="E33" s="204"/>
      <c r="F33" s="194"/>
      <c r="G33" s="182"/>
      <c r="H33" s="182"/>
      <c r="I33" s="168"/>
      <c r="J33" s="169"/>
      <c r="K33" s="157"/>
      <c r="L33" s="156"/>
      <c r="M33" s="146"/>
      <c r="N33" s="146"/>
    </row>
    <row r="34" spans="1:14" ht="30.75" customHeight="1">
      <c r="A34" s="214" t="s">
        <v>28</v>
      </c>
      <c r="B34" s="215"/>
      <c r="C34" s="208">
        <v>1006.38</v>
      </c>
      <c r="D34" s="206">
        <v>0.15</v>
      </c>
      <c r="E34" s="204">
        <v>1334.4</v>
      </c>
      <c r="F34" s="194">
        <v>0.25</v>
      </c>
      <c r="G34" s="182">
        <v>347.67</v>
      </c>
      <c r="H34" s="182">
        <v>0.17</v>
      </c>
      <c r="I34" s="168">
        <v>7888.2</v>
      </c>
      <c r="J34" s="169">
        <v>0.25</v>
      </c>
      <c r="K34" s="157">
        <f>(C34+E34+G34+I34)/4</f>
        <v>2644.1624999999999</v>
      </c>
      <c r="L34" s="156">
        <f>(D34+F34+H34+J34)/4</f>
        <v>0.20500000000000002</v>
      </c>
      <c r="M34" s="146">
        <f>K34</f>
        <v>2644.1624999999999</v>
      </c>
      <c r="N34" s="146">
        <f>L34</f>
        <v>0.20500000000000002</v>
      </c>
    </row>
    <row r="35" spans="1:14" ht="120" customHeight="1">
      <c r="A35" s="13" t="s">
        <v>29</v>
      </c>
      <c r="B35" s="16" t="s">
        <v>6</v>
      </c>
      <c r="C35" s="208"/>
      <c r="D35" s="206"/>
      <c r="E35" s="204"/>
      <c r="F35" s="194"/>
      <c r="G35" s="182"/>
      <c r="H35" s="182"/>
      <c r="I35" s="168"/>
      <c r="J35" s="169"/>
      <c r="K35" s="157"/>
      <c r="L35" s="156"/>
      <c r="M35" s="146"/>
      <c r="N35" s="146"/>
    </row>
    <row r="36" spans="1:14" ht="135">
      <c r="A36" s="13" t="s">
        <v>30</v>
      </c>
      <c r="B36" s="16" t="s">
        <v>6</v>
      </c>
      <c r="C36" s="208"/>
      <c r="D36" s="206"/>
      <c r="E36" s="204"/>
      <c r="F36" s="194"/>
      <c r="G36" s="182"/>
      <c r="H36" s="182"/>
      <c r="I36" s="168"/>
      <c r="J36" s="169"/>
      <c r="K36" s="157"/>
      <c r="L36" s="156"/>
      <c r="M36" s="146"/>
      <c r="N36" s="146"/>
    </row>
    <row r="37" spans="1:14" ht="30">
      <c r="A37" s="11" t="s">
        <v>31</v>
      </c>
      <c r="B37" s="17" t="s">
        <v>7</v>
      </c>
      <c r="C37" s="208"/>
      <c r="D37" s="206"/>
      <c r="E37" s="204"/>
      <c r="F37" s="194"/>
      <c r="G37" s="182"/>
      <c r="H37" s="182"/>
      <c r="I37" s="168"/>
      <c r="J37" s="169"/>
      <c r="K37" s="157"/>
      <c r="L37" s="156"/>
      <c r="M37" s="146"/>
      <c r="N37" s="146"/>
    </row>
    <row r="38" spans="1:14" ht="30" customHeight="1">
      <c r="A38" s="205" t="s">
        <v>32</v>
      </c>
      <c r="B38" s="205"/>
      <c r="C38" s="199">
        <v>3958.4279999999999</v>
      </c>
      <c r="D38" s="199">
        <v>0.59</v>
      </c>
      <c r="E38" s="187">
        <v>13877.9</v>
      </c>
      <c r="F38" s="203">
        <v>2.6</v>
      </c>
      <c r="G38" s="182">
        <v>1227.06</v>
      </c>
      <c r="H38" s="182">
        <v>0.6</v>
      </c>
      <c r="I38" s="168">
        <v>82037.279999999999</v>
      </c>
      <c r="J38" s="169">
        <v>2.6</v>
      </c>
      <c r="K38" s="157">
        <f>(C38+E38+G38+I38)/4</f>
        <v>25275.167000000001</v>
      </c>
      <c r="L38" s="156">
        <f>(D38+F38+H38+J38)/4</f>
        <v>1.5975000000000001</v>
      </c>
      <c r="M38" s="146">
        <f>K38</f>
        <v>25275.167000000001</v>
      </c>
      <c r="N38" s="146">
        <f>L38</f>
        <v>1.5975000000000001</v>
      </c>
    </row>
    <row r="39" spans="1:14" ht="118.5" customHeight="1">
      <c r="A39" s="13" t="s">
        <v>33</v>
      </c>
      <c r="B39" s="6" t="s">
        <v>6</v>
      </c>
      <c r="C39" s="199"/>
      <c r="D39" s="199"/>
      <c r="E39" s="187"/>
      <c r="F39" s="203"/>
      <c r="G39" s="182"/>
      <c r="H39" s="182"/>
      <c r="I39" s="168"/>
      <c r="J39" s="169"/>
      <c r="K39" s="157"/>
      <c r="L39" s="156"/>
      <c r="M39" s="146"/>
      <c r="N39" s="146"/>
    </row>
    <row r="40" spans="1:14" ht="123" customHeight="1">
      <c r="A40" s="13" t="s">
        <v>34</v>
      </c>
      <c r="B40" s="6" t="s">
        <v>6</v>
      </c>
      <c r="C40" s="199"/>
      <c r="D40" s="199"/>
      <c r="E40" s="187"/>
      <c r="F40" s="203"/>
      <c r="G40" s="182"/>
      <c r="H40" s="182"/>
      <c r="I40" s="168"/>
      <c r="J40" s="169"/>
      <c r="K40" s="157"/>
      <c r="L40" s="156"/>
      <c r="M40" s="146"/>
      <c r="N40" s="146"/>
    </row>
    <row r="41" spans="1:14" ht="30">
      <c r="A41" s="11" t="s">
        <v>35</v>
      </c>
      <c r="B41" s="93" t="s">
        <v>7</v>
      </c>
      <c r="C41" s="199"/>
      <c r="D41" s="199"/>
      <c r="E41" s="187"/>
      <c r="F41" s="203"/>
      <c r="G41" s="182"/>
      <c r="H41" s="182"/>
      <c r="I41" s="168"/>
      <c r="J41" s="169"/>
      <c r="K41" s="157"/>
      <c r="L41" s="156"/>
      <c r="M41" s="146"/>
      <c r="N41" s="146"/>
    </row>
    <row r="42" spans="1:14" ht="60">
      <c r="A42" s="11" t="s">
        <v>36</v>
      </c>
      <c r="B42" s="93" t="s">
        <v>7</v>
      </c>
      <c r="C42" s="199"/>
      <c r="D42" s="199"/>
      <c r="E42" s="187"/>
      <c r="F42" s="203"/>
      <c r="G42" s="182"/>
      <c r="H42" s="182"/>
      <c r="I42" s="168"/>
      <c r="J42" s="169"/>
      <c r="K42" s="157"/>
      <c r="L42" s="156"/>
      <c r="M42" s="146"/>
      <c r="N42" s="146"/>
    </row>
    <row r="43" spans="1:14" ht="29.25" customHeight="1">
      <c r="A43" s="205" t="s">
        <v>37</v>
      </c>
      <c r="B43" s="205"/>
      <c r="C43" s="199">
        <v>8789.0519999999997</v>
      </c>
      <c r="D43" s="199">
        <v>1.31</v>
      </c>
      <c r="E43" s="187">
        <v>693.88</v>
      </c>
      <c r="F43" s="187">
        <v>0.13</v>
      </c>
      <c r="G43" s="182">
        <v>2454.12</v>
      </c>
      <c r="H43" s="182">
        <v>1.2</v>
      </c>
      <c r="I43" s="168">
        <v>41334.17</v>
      </c>
      <c r="J43" s="169">
        <v>1.31</v>
      </c>
      <c r="K43" s="157">
        <f>(C43+E43+G43+I43)/4</f>
        <v>13317.805499999999</v>
      </c>
      <c r="L43" s="156">
        <f>(D43+F43+H43+J43)/4</f>
        <v>0.98749999999999993</v>
      </c>
      <c r="M43" s="146">
        <f>K43</f>
        <v>13317.805499999999</v>
      </c>
      <c r="N43" s="146">
        <v>0.39</v>
      </c>
    </row>
    <row r="44" spans="1:14" ht="121.5" customHeight="1">
      <c r="A44" s="13" t="s">
        <v>38</v>
      </c>
      <c r="B44" s="6" t="s">
        <v>6</v>
      </c>
      <c r="C44" s="199"/>
      <c r="D44" s="199"/>
      <c r="E44" s="187"/>
      <c r="F44" s="187"/>
      <c r="G44" s="182"/>
      <c r="H44" s="182"/>
      <c r="I44" s="168"/>
      <c r="J44" s="169"/>
      <c r="K44" s="157"/>
      <c r="L44" s="156"/>
      <c r="M44" s="146"/>
      <c r="N44" s="146"/>
    </row>
    <row r="45" spans="1:14" ht="123.75" customHeight="1">
      <c r="A45" s="18" t="s">
        <v>39</v>
      </c>
      <c r="B45" s="6" t="s">
        <v>6</v>
      </c>
      <c r="C45" s="199"/>
      <c r="D45" s="199"/>
      <c r="E45" s="187"/>
      <c r="F45" s="187"/>
      <c r="G45" s="182"/>
      <c r="H45" s="182"/>
      <c r="I45" s="168"/>
      <c r="J45" s="169"/>
      <c r="K45" s="157"/>
      <c r="L45" s="156"/>
      <c r="M45" s="146"/>
      <c r="N45" s="146"/>
    </row>
    <row r="46" spans="1:14" ht="45">
      <c r="A46" s="11" t="s">
        <v>40</v>
      </c>
      <c r="B46" s="93" t="s">
        <v>7</v>
      </c>
      <c r="C46" s="199"/>
      <c r="D46" s="199"/>
      <c r="E46" s="187"/>
      <c r="F46" s="187"/>
      <c r="G46" s="182"/>
      <c r="H46" s="182"/>
      <c r="I46" s="168"/>
      <c r="J46" s="169"/>
      <c r="K46" s="157"/>
      <c r="L46" s="156"/>
      <c r="M46" s="146"/>
      <c r="N46" s="146"/>
    </row>
    <row r="47" spans="1:14" ht="28.5" customHeight="1">
      <c r="A47" s="205" t="s">
        <v>41</v>
      </c>
      <c r="B47" s="205"/>
      <c r="C47" s="199">
        <v>805.10400000000004</v>
      </c>
      <c r="D47" s="199">
        <v>0.12</v>
      </c>
      <c r="E47" s="187">
        <v>693.88</v>
      </c>
      <c r="F47" s="187">
        <v>0.13</v>
      </c>
      <c r="G47" s="182">
        <v>245.41</v>
      </c>
      <c r="H47" s="182">
        <v>0.12</v>
      </c>
      <c r="I47" s="168">
        <v>8519.26</v>
      </c>
      <c r="J47" s="169">
        <v>0.27</v>
      </c>
      <c r="K47" s="157">
        <f>(C47+E47+G47+I47)/4</f>
        <v>2565.9135000000001</v>
      </c>
      <c r="L47" s="156">
        <f>(D47+F47+H47+J47)/4</f>
        <v>0.16</v>
      </c>
      <c r="M47" s="146">
        <f>K47</f>
        <v>2565.9135000000001</v>
      </c>
      <c r="N47" s="146">
        <f>L47</f>
        <v>0.16</v>
      </c>
    </row>
    <row r="48" spans="1:14" ht="118.5" customHeight="1">
      <c r="A48" s="13" t="s">
        <v>42</v>
      </c>
      <c r="B48" s="6" t="s">
        <v>6</v>
      </c>
      <c r="C48" s="199"/>
      <c r="D48" s="199"/>
      <c r="E48" s="187"/>
      <c r="F48" s="187"/>
      <c r="G48" s="182"/>
      <c r="H48" s="182"/>
      <c r="I48" s="168"/>
      <c r="J48" s="169"/>
      <c r="K48" s="157"/>
      <c r="L48" s="156"/>
      <c r="M48" s="146"/>
      <c r="N48" s="146"/>
    </row>
    <row r="49" spans="1:14" ht="122.25" customHeight="1">
      <c r="A49" s="13" t="s">
        <v>44</v>
      </c>
      <c r="B49" s="6" t="s">
        <v>6</v>
      </c>
      <c r="C49" s="199"/>
      <c r="D49" s="199"/>
      <c r="E49" s="187"/>
      <c r="F49" s="187"/>
      <c r="G49" s="182"/>
      <c r="H49" s="182"/>
      <c r="I49" s="168"/>
      <c r="J49" s="169"/>
      <c r="K49" s="157"/>
      <c r="L49" s="156"/>
      <c r="M49" s="146"/>
      <c r="N49" s="146"/>
    </row>
    <row r="50" spans="1:14" ht="120.75" customHeight="1">
      <c r="A50" s="13" t="s">
        <v>43</v>
      </c>
      <c r="B50" s="6" t="s">
        <v>6</v>
      </c>
      <c r="C50" s="199"/>
      <c r="D50" s="199"/>
      <c r="E50" s="187"/>
      <c r="F50" s="187"/>
      <c r="G50" s="182"/>
      <c r="H50" s="182"/>
      <c r="I50" s="168"/>
      <c r="J50" s="169"/>
      <c r="K50" s="157"/>
      <c r="L50" s="156"/>
      <c r="M50" s="146"/>
      <c r="N50" s="146"/>
    </row>
    <row r="51" spans="1:14" ht="45">
      <c r="A51" s="13" t="s">
        <v>40</v>
      </c>
      <c r="B51" s="93" t="s">
        <v>7</v>
      </c>
      <c r="C51" s="199"/>
      <c r="D51" s="199"/>
      <c r="E51" s="187"/>
      <c r="F51" s="187"/>
      <c r="G51" s="182"/>
      <c r="H51" s="182"/>
      <c r="I51" s="168"/>
      <c r="J51" s="169"/>
      <c r="K51" s="157"/>
      <c r="L51" s="156"/>
      <c r="M51" s="146"/>
      <c r="N51" s="146"/>
    </row>
    <row r="52" spans="1:14" ht="117.75" customHeight="1">
      <c r="A52" s="23" t="s">
        <v>45</v>
      </c>
      <c r="B52" s="6" t="s">
        <v>6</v>
      </c>
      <c r="C52" s="45">
        <v>5568.6360000000004</v>
      </c>
      <c r="D52" s="43">
        <v>0.83</v>
      </c>
      <c r="E52" s="56">
        <v>1227.6500000000001</v>
      </c>
      <c r="F52" s="56">
        <v>0.23</v>
      </c>
      <c r="G52" s="64">
        <v>1738.33</v>
      </c>
      <c r="H52" s="64">
        <v>0.85</v>
      </c>
      <c r="I52" s="51">
        <v>26188.82</v>
      </c>
      <c r="J52" s="85">
        <v>0.83</v>
      </c>
      <c r="K52" s="77">
        <f t="shared" ref="K52:L54" si="1">(C52+E52+G52+I52)/4</f>
        <v>8680.8590000000004</v>
      </c>
      <c r="L52" s="70">
        <f t="shared" si="1"/>
        <v>0.68500000000000005</v>
      </c>
      <c r="M52" s="36">
        <f>K52</f>
        <v>8680.8590000000004</v>
      </c>
      <c r="N52" s="36">
        <f>L52</f>
        <v>0.68500000000000005</v>
      </c>
    </row>
    <row r="53" spans="1:14" ht="121.5" customHeight="1">
      <c r="A53" s="23" t="s">
        <v>46</v>
      </c>
      <c r="B53" s="15" t="s">
        <v>6</v>
      </c>
      <c r="C53" s="43">
        <v>1476.0239999999999</v>
      </c>
      <c r="D53" s="43">
        <v>0.22</v>
      </c>
      <c r="E53" s="56">
        <v>1154.52</v>
      </c>
      <c r="F53" s="56">
        <v>0.22</v>
      </c>
      <c r="G53" s="64">
        <v>409.02</v>
      </c>
      <c r="H53" s="64">
        <v>0.2</v>
      </c>
      <c r="I53" s="51">
        <v>6941.62</v>
      </c>
      <c r="J53" s="85">
        <v>0.22</v>
      </c>
      <c r="K53" s="77">
        <f t="shared" si="1"/>
        <v>2495.2959999999998</v>
      </c>
      <c r="L53" s="70">
        <f t="shared" si="1"/>
        <v>0.215</v>
      </c>
      <c r="M53" s="36">
        <f>K53</f>
        <v>2495.2959999999998</v>
      </c>
      <c r="N53" s="36">
        <f>L53</f>
        <v>0.215</v>
      </c>
    </row>
    <row r="54" spans="1:14" ht="46.5" customHeight="1">
      <c r="A54" s="205" t="s">
        <v>47</v>
      </c>
      <c r="B54" s="205"/>
      <c r="C54" s="199">
        <v>3690.06</v>
      </c>
      <c r="D54" s="206">
        <v>0.55000000000000004</v>
      </c>
      <c r="E54" s="187">
        <v>640.51</v>
      </c>
      <c r="F54" s="194">
        <v>0.12</v>
      </c>
      <c r="G54" s="182">
        <v>1124.8800000000001</v>
      </c>
      <c r="H54" s="182">
        <v>0.55000000000000004</v>
      </c>
      <c r="I54" s="168">
        <v>17354.04</v>
      </c>
      <c r="J54" s="169">
        <v>0.55000000000000004</v>
      </c>
      <c r="K54" s="157">
        <f t="shared" si="1"/>
        <v>5702.3725000000004</v>
      </c>
      <c r="L54" s="156">
        <f t="shared" si="1"/>
        <v>0.44250000000000006</v>
      </c>
      <c r="M54" s="146">
        <f>(E54+G54+I54+K54)/4</f>
        <v>6205.4506250000004</v>
      </c>
      <c r="N54" s="146">
        <f>(F54+H54+J54+L54)/4</f>
        <v>0.41562500000000008</v>
      </c>
    </row>
    <row r="55" spans="1:14" ht="121.5" customHeight="1">
      <c r="A55" s="13" t="s">
        <v>48</v>
      </c>
      <c r="B55" s="6" t="s">
        <v>6</v>
      </c>
      <c r="C55" s="199"/>
      <c r="D55" s="206"/>
      <c r="E55" s="187"/>
      <c r="F55" s="194"/>
      <c r="G55" s="182"/>
      <c r="H55" s="182"/>
      <c r="I55" s="168"/>
      <c r="J55" s="169"/>
      <c r="K55" s="157"/>
      <c r="L55" s="156"/>
      <c r="M55" s="146"/>
      <c r="N55" s="146"/>
    </row>
    <row r="56" spans="1:14" ht="60">
      <c r="A56" s="11" t="s">
        <v>49</v>
      </c>
      <c r="B56" s="93" t="s">
        <v>7</v>
      </c>
      <c r="C56" s="199"/>
      <c r="D56" s="206"/>
      <c r="E56" s="187"/>
      <c r="F56" s="194"/>
      <c r="G56" s="182"/>
      <c r="H56" s="182"/>
      <c r="I56" s="168"/>
      <c r="J56" s="169"/>
      <c r="K56" s="157"/>
      <c r="L56" s="156"/>
      <c r="M56" s="146"/>
      <c r="N56" s="146"/>
    </row>
    <row r="57" spans="1:14" ht="45.75" customHeight="1">
      <c r="A57" s="135" t="s">
        <v>50</v>
      </c>
      <c r="B57" s="136"/>
      <c r="C57" s="44">
        <f t="shared" ref="C57:N57" si="2">C58+C63+C64+C71+C76+C79+C83</f>
        <v>36565.14</v>
      </c>
      <c r="D57" s="44">
        <f t="shared" si="2"/>
        <v>5.4499999999999993</v>
      </c>
      <c r="E57" s="57">
        <f t="shared" si="2"/>
        <v>39832.630000000005</v>
      </c>
      <c r="F57" s="57">
        <f t="shared" si="2"/>
        <v>7.4600000000000009</v>
      </c>
      <c r="G57" s="63">
        <f t="shared" si="2"/>
        <v>11125.34</v>
      </c>
      <c r="H57" s="63">
        <f t="shared" si="2"/>
        <v>5.4399999999999995</v>
      </c>
      <c r="I57" s="50">
        <f t="shared" si="2"/>
        <v>189632.33</v>
      </c>
      <c r="J57" s="87">
        <f t="shared" si="2"/>
        <v>6.01</v>
      </c>
      <c r="K57" s="78">
        <f t="shared" si="2"/>
        <v>69288.86</v>
      </c>
      <c r="L57" s="71">
        <f t="shared" si="2"/>
        <v>6.0900000000000007</v>
      </c>
      <c r="M57" s="35">
        <f t="shared" si="2"/>
        <v>69288.86</v>
      </c>
      <c r="N57" s="35">
        <f t="shared" si="2"/>
        <v>4.09</v>
      </c>
    </row>
    <row r="58" spans="1:14" ht="30.75" customHeight="1">
      <c r="A58" s="19" t="s">
        <v>54</v>
      </c>
      <c r="B58" s="31"/>
      <c r="C58" s="207">
        <v>0</v>
      </c>
      <c r="D58" s="207">
        <v>0</v>
      </c>
      <c r="E58" s="195">
        <v>0</v>
      </c>
      <c r="F58" s="195">
        <v>0</v>
      </c>
      <c r="G58" s="186">
        <v>0</v>
      </c>
      <c r="H58" s="186">
        <v>0</v>
      </c>
      <c r="I58" s="180">
        <v>0</v>
      </c>
      <c r="J58" s="181">
        <v>0</v>
      </c>
      <c r="K58" s="166">
        <v>0</v>
      </c>
      <c r="L58" s="167">
        <v>0</v>
      </c>
      <c r="M58" s="150">
        <f>K58</f>
        <v>0</v>
      </c>
      <c r="N58" s="150">
        <f>L58</f>
        <v>0</v>
      </c>
    </row>
    <row r="59" spans="1:14" ht="28.5" customHeight="1">
      <c r="A59" s="19" t="s">
        <v>56</v>
      </c>
      <c r="B59" s="93" t="s">
        <v>58</v>
      </c>
      <c r="C59" s="207"/>
      <c r="D59" s="207"/>
      <c r="E59" s="195"/>
      <c r="F59" s="195"/>
      <c r="G59" s="186"/>
      <c r="H59" s="186"/>
      <c r="I59" s="180"/>
      <c r="J59" s="181"/>
      <c r="K59" s="166"/>
      <c r="L59" s="167"/>
      <c r="M59" s="150"/>
      <c r="N59" s="150"/>
    </row>
    <row r="60" spans="1:14" ht="38.25" customHeight="1">
      <c r="A60" s="21" t="s">
        <v>55</v>
      </c>
      <c r="B60" s="93" t="s">
        <v>7</v>
      </c>
      <c r="C60" s="207"/>
      <c r="D60" s="207"/>
      <c r="E60" s="195"/>
      <c r="F60" s="195"/>
      <c r="G60" s="186"/>
      <c r="H60" s="186"/>
      <c r="I60" s="180"/>
      <c r="J60" s="181"/>
      <c r="K60" s="166"/>
      <c r="L60" s="167"/>
      <c r="M60" s="150"/>
      <c r="N60" s="150"/>
    </row>
    <row r="61" spans="1:14" ht="45.75" customHeight="1">
      <c r="A61" s="19" t="s">
        <v>57</v>
      </c>
      <c r="B61" s="93" t="s">
        <v>17</v>
      </c>
      <c r="C61" s="207"/>
      <c r="D61" s="207"/>
      <c r="E61" s="195"/>
      <c r="F61" s="195"/>
      <c r="G61" s="186"/>
      <c r="H61" s="186"/>
      <c r="I61" s="180"/>
      <c r="J61" s="181"/>
      <c r="K61" s="166"/>
      <c r="L61" s="167"/>
      <c r="M61" s="150"/>
      <c r="N61" s="150"/>
    </row>
    <row r="62" spans="1:14" ht="45.75" customHeight="1">
      <c r="A62" s="19" t="s">
        <v>40</v>
      </c>
      <c r="B62" s="93" t="s">
        <v>7</v>
      </c>
      <c r="C62" s="207"/>
      <c r="D62" s="207"/>
      <c r="E62" s="195"/>
      <c r="F62" s="195"/>
      <c r="G62" s="186"/>
      <c r="H62" s="186"/>
      <c r="I62" s="180"/>
      <c r="J62" s="181"/>
      <c r="K62" s="166"/>
      <c r="L62" s="167"/>
      <c r="M62" s="150"/>
      <c r="N62" s="150"/>
    </row>
    <row r="63" spans="1:14" ht="60">
      <c r="A63" s="11" t="s">
        <v>52</v>
      </c>
      <c r="B63" s="94" t="s">
        <v>59</v>
      </c>
      <c r="C63" s="45">
        <v>4629.348</v>
      </c>
      <c r="D63" s="45">
        <v>0.69</v>
      </c>
      <c r="E63" s="58">
        <v>16546.560000000001</v>
      </c>
      <c r="F63" s="58">
        <v>3.1</v>
      </c>
      <c r="G63" s="64">
        <v>1390.66</v>
      </c>
      <c r="H63" s="64">
        <v>0.68</v>
      </c>
      <c r="I63" s="51">
        <v>40072.06</v>
      </c>
      <c r="J63" s="85">
        <v>1.27</v>
      </c>
      <c r="K63" s="77">
        <f>(C63+E63+G63+I63)/4</f>
        <v>15659.656999999999</v>
      </c>
      <c r="L63" s="70">
        <f>(D63+F63+H63+J63)/4</f>
        <v>1.4350000000000001</v>
      </c>
      <c r="M63" s="36">
        <f>K63</f>
        <v>15659.656999999999</v>
      </c>
      <c r="N63" s="36">
        <f>L63</f>
        <v>1.4350000000000001</v>
      </c>
    </row>
    <row r="64" spans="1:14" ht="45">
      <c r="A64" s="11" t="s">
        <v>53</v>
      </c>
      <c r="B64" s="94"/>
      <c r="C64" s="200">
        <v>11137.272000000001</v>
      </c>
      <c r="D64" s="200">
        <v>1.66</v>
      </c>
      <c r="E64" s="191">
        <v>6084.86</v>
      </c>
      <c r="F64" s="191">
        <v>1.1399999999999999</v>
      </c>
      <c r="G64" s="183">
        <v>3313.06</v>
      </c>
      <c r="H64" s="183">
        <v>1.62</v>
      </c>
      <c r="I64" s="174">
        <v>52377.65</v>
      </c>
      <c r="J64" s="177">
        <v>1.66</v>
      </c>
      <c r="K64" s="160">
        <f>(C64+E64+G64+I64)/4</f>
        <v>18228.210500000001</v>
      </c>
      <c r="L64" s="163">
        <f>(D64+F64+H64+J64)/4</f>
        <v>1.52</v>
      </c>
      <c r="M64" s="147">
        <f>K64</f>
        <v>18228.210500000001</v>
      </c>
      <c r="N64" s="147">
        <v>0.52</v>
      </c>
    </row>
    <row r="65" spans="1:14" ht="45">
      <c r="A65" s="22" t="s">
        <v>51</v>
      </c>
      <c r="B65" s="93" t="s">
        <v>66</v>
      </c>
      <c r="C65" s="201"/>
      <c r="D65" s="201"/>
      <c r="E65" s="192"/>
      <c r="F65" s="192"/>
      <c r="G65" s="184"/>
      <c r="H65" s="184"/>
      <c r="I65" s="175"/>
      <c r="J65" s="178"/>
      <c r="K65" s="161"/>
      <c r="L65" s="164"/>
      <c r="M65" s="148"/>
      <c r="N65" s="148"/>
    </row>
    <row r="66" spans="1:14" ht="63" customHeight="1">
      <c r="A66" s="11" t="s">
        <v>60</v>
      </c>
      <c r="B66" s="93" t="s">
        <v>66</v>
      </c>
      <c r="C66" s="201"/>
      <c r="D66" s="201"/>
      <c r="E66" s="192"/>
      <c r="F66" s="192"/>
      <c r="G66" s="184"/>
      <c r="H66" s="184"/>
      <c r="I66" s="175"/>
      <c r="J66" s="178"/>
      <c r="K66" s="161"/>
      <c r="L66" s="164"/>
      <c r="M66" s="148"/>
      <c r="N66" s="148"/>
    </row>
    <row r="67" spans="1:14" ht="46.5" customHeight="1">
      <c r="A67" s="11" t="s">
        <v>61</v>
      </c>
      <c r="B67" s="93" t="s">
        <v>66</v>
      </c>
      <c r="C67" s="201"/>
      <c r="D67" s="201"/>
      <c r="E67" s="192"/>
      <c r="F67" s="192"/>
      <c r="G67" s="184"/>
      <c r="H67" s="184"/>
      <c r="I67" s="175"/>
      <c r="J67" s="178"/>
      <c r="K67" s="161"/>
      <c r="L67" s="164"/>
      <c r="M67" s="148"/>
      <c r="N67" s="148"/>
    </row>
    <row r="68" spans="1:14" ht="60" customHeight="1">
      <c r="A68" s="11" t="s">
        <v>64</v>
      </c>
      <c r="B68" s="93" t="s">
        <v>66</v>
      </c>
      <c r="C68" s="201"/>
      <c r="D68" s="201"/>
      <c r="E68" s="192"/>
      <c r="F68" s="192"/>
      <c r="G68" s="184"/>
      <c r="H68" s="184"/>
      <c r="I68" s="175"/>
      <c r="J68" s="178"/>
      <c r="K68" s="161"/>
      <c r="L68" s="164"/>
      <c r="M68" s="148"/>
      <c r="N68" s="148"/>
    </row>
    <row r="69" spans="1:14" ht="30">
      <c r="A69" s="11" t="s">
        <v>62</v>
      </c>
      <c r="B69" s="93" t="s">
        <v>7</v>
      </c>
      <c r="C69" s="201"/>
      <c r="D69" s="201"/>
      <c r="E69" s="192"/>
      <c r="F69" s="192"/>
      <c r="G69" s="184"/>
      <c r="H69" s="184"/>
      <c r="I69" s="175"/>
      <c r="J69" s="178"/>
      <c r="K69" s="161"/>
      <c r="L69" s="164"/>
      <c r="M69" s="148"/>
      <c r="N69" s="148"/>
    </row>
    <row r="70" spans="1:14" ht="30">
      <c r="A70" s="11" t="s">
        <v>63</v>
      </c>
      <c r="B70" s="93" t="s">
        <v>65</v>
      </c>
      <c r="C70" s="202"/>
      <c r="D70" s="202"/>
      <c r="E70" s="193"/>
      <c r="F70" s="193"/>
      <c r="G70" s="185"/>
      <c r="H70" s="185"/>
      <c r="I70" s="176"/>
      <c r="J70" s="179"/>
      <c r="K70" s="162"/>
      <c r="L70" s="165"/>
      <c r="M70" s="149"/>
      <c r="N70" s="149"/>
    </row>
    <row r="71" spans="1:14" ht="30">
      <c r="A71" s="11" t="s">
        <v>67</v>
      </c>
      <c r="B71" s="10"/>
      <c r="C71" s="199">
        <v>13015.848</v>
      </c>
      <c r="D71" s="199">
        <v>1.94</v>
      </c>
      <c r="E71" s="187">
        <v>9942.08</v>
      </c>
      <c r="F71" s="187">
        <v>1.86</v>
      </c>
      <c r="G71" s="182">
        <v>3844.79</v>
      </c>
      <c r="H71" s="182">
        <v>1.88</v>
      </c>
      <c r="I71" s="168">
        <v>60581.38</v>
      </c>
      <c r="J71" s="169">
        <v>1.92</v>
      </c>
      <c r="K71" s="157">
        <f>(C71+E71+G71+I71)/4</f>
        <v>21846.0245</v>
      </c>
      <c r="L71" s="156">
        <f>(D71+F71+H71+J71)/4</f>
        <v>1.9</v>
      </c>
      <c r="M71" s="146">
        <f>K71</f>
        <v>21846.0245</v>
      </c>
      <c r="N71" s="146">
        <v>0.9</v>
      </c>
    </row>
    <row r="72" spans="1:14" ht="45">
      <c r="A72" s="11" t="s">
        <v>68</v>
      </c>
      <c r="B72" s="93" t="s">
        <v>65</v>
      </c>
      <c r="C72" s="199"/>
      <c r="D72" s="199"/>
      <c r="E72" s="187"/>
      <c r="F72" s="187"/>
      <c r="G72" s="182"/>
      <c r="H72" s="182"/>
      <c r="I72" s="168"/>
      <c r="J72" s="169"/>
      <c r="K72" s="157"/>
      <c r="L72" s="156"/>
      <c r="M72" s="146"/>
      <c r="N72" s="146"/>
    </row>
    <row r="73" spans="1:14" ht="30">
      <c r="A73" s="11" t="s">
        <v>69</v>
      </c>
      <c r="B73" s="93" t="s">
        <v>65</v>
      </c>
      <c r="C73" s="199"/>
      <c r="D73" s="199"/>
      <c r="E73" s="187"/>
      <c r="F73" s="187"/>
      <c r="G73" s="182"/>
      <c r="H73" s="182"/>
      <c r="I73" s="168"/>
      <c r="J73" s="169"/>
      <c r="K73" s="157"/>
      <c r="L73" s="156"/>
      <c r="M73" s="146"/>
      <c r="N73" s="146"/>
    </row>
    <row r="74" spans="1:14" ht="30">
      <c r="A74" s="13" t="s">
        <v>70</v>
      </c>
      <c r="B74" s="93" t="s">
        <v>7</v>
      </c>
      <c r="C74" s="199"/>
      <c r="D74" s="199"/>
      <c r="E74" s="187"/>
      <c r="F74" s="187"/>
      <c r="G74" s="182"/>
      <c r="H74" s="182"/>
      <c r="I74" s="168"/>
      <c r="J74" s="169"/>
      <c r="K74" s="157"/>
      <c r="L74" s="156"/>
      <c r="M74" s="146"/>
      <c r="N74" s="146"/>
    </row>
    <row r="75" spans="1:14" ht="30">
      <c r="A75" s="11" t="s">
        <v>71</v>
      </c>
      <c r="B75" s="93" t="s">
        <v>65</v>
      </c>
      <c r="C75" s="199"/>
      <c r="D75" s="199"/>
      <c r="E75" s="187"/>
      <c r="F75" s="187"/>
      <c r="G75" s="182"/>
      <c r="H75" s="182"/>
      <c r="I75" s="168"/>
      <c r="J75" s="169"/>
      <c r="K75" s="157"/>
      <c r="L75" s="156"/>
      <c r="M75" s="146"/>
      <c r="N75" s="146"/>
    </row>
    <row r="76" spans="1:14" ht="43.5">
      <c r="A76" s="8" t="s">
        <v>73</v>
      </c>
      <c r="B76" s="9"/>
      <c r="C76" s="199">
        <v>4562.2560000000003</v>
      </c>
      <c r="D76" s="199">
        <v>0.68</v>
      </c>
      <c r="E76" s="187">
        <v>3682.94</v>
      </c>
      <c r="F76" s="187">
        <v>0.69</v>
      </c>
      <c r="G76" s="182">
        <v>1431.57</v>
      </c>
      <c r="H76" s="182">
        <v>0.7</v>
      </c>
      <c r="I76" s="168">
        <v>21455.9</v>
      </c>
      <c r="J76" s="169">
        <v>0.68</v>
      </c>
      <c r="K76" s="157">
        <f>(C76+E76+G76+I76)/4</f>
        <v>7783.1665000000003</v>
      </c>
      <c r="L76" s="156">
        <f>(D76+F76+H76+J76)/4</f>
        <v>0.68750000000000011</v>
      </c>
      <c r="M76" s="146">
        <f>K76</f>
        <v>7783.1665000000003</v>
      </c>
      <c r="N76" s="146">
        <f>L76</f>
        <v>0.68750000000000011</v>
      </c>
    </row>
    <row r="77" spans="1:14" ht="25.5" customHeight="1">
      <c r="A77" s="13" t="s">
        <v>72</v>
      </c>
      <c r="B77" s="12" t="s">
        <v>75</v>
      </c>
      <c r="C77" s="199"/>
      <c r="D77" s="199"/>
      <c r="E77" s="187"/>
      <c r="F77" s="187"/>
      <c r="G77" s="182"/>
      <c r="H77" s="182"/>
      <c r="I77" s="168"/>
      <c r="J77" s="169"/>
      <c r="K77" s="157"/>
      <c r="L77" s="156"/>
      <c r="M77" s="146"/>
      <c r="N77" s="146"/>
    </row>
    <row r="78" spans="1:14" ht="90">
      <c r="A78" s="11" t="s">
        <v>74</v>
      </c>
      <c r="B78" s="93" t="s">
        <v>66</v>
      </c>
      <c r="C78" s="199"/>
      <c r="D78" s="199"/>
      <c r="E78" s="187"/>
      <c r="F78" s="187"/>
      <c r="G78" s="182"/>
      <c r="H78" s="182"/>
      <c r="I78" s="168"/>
      <c r="J78" s="169"/>
      <c r="K78" s="157"/>
      <c r="L78" s="156"/>
      <c r="M78" s="146"/>
      <c r="N78" s="146"/>
    </row>
    <row r="79" spans="1:14" ht="43.5">
      <c r="A79" s="8" t="s">
        <v>76</v>
      </c>
      <c r="B79" s="9"/>
      <c r="C79" s="200">
        <v>3220.4160000000002</v>
      </c>
      <c r="D79" s="200">
        <v>0.48</v>
      </c>
      <c r="E79" s="191">
        <v>3576.19</v>
      </c>
      <c r="F79" s="191">
        <v>0.67</v>
      </c>
      <c r="G79" s="183">
        <v>1145.26</v>
      </c>
      <c r="H79" s="183">
        <v>0.56000000000000005</v>
      </c>
      <c r="I79" s="174">
        <v>15145.34</v>
      </c>
      <c r="J79" s="177">
        <v>0.48</v>
      </c>
      <c r="K79" s="160">
        <f>(C79+E79+G79+I79)/4</f>
        <v>5771.8014999999996</v>
      </c>
      <c r="L79" s="163">
        <f>(D79+F79+H79+J79)/4</f>
        <v>0.54749999999999999</v>
      </c>
      <c r="M79" s="147">
        <f>K79</f>
        <v>5771.8014999999996</v>
      </c>
      <c r="N79" s="147">
        <f>L79</f>
        <v>0.54749999999999999</v>
      </c>
    </row>
    <row r="80" spans="1:14" ht="32.25" customHeight="1">
      <c r="A80" s="11" t="s">
        <v>77</v>
      </c>
      <c r="B80" s="93" t="s">
        <v>65</v>
      </c>
      <c r="C80" s="201"/>
      <c r="D80" s="201"/>
      <c r="E80" s="192"/>
      <c r="F80" s="192"/>
      <c r="G80" s="184"/>
      <c r="H80" s="184"/>
      <c r="I80" s="175"/>
      <c r="J80" s="178"/>
      <c r="K80" s="161"/>
      <c r="L80" s="164"/>
      <c r="M80" s="148"/>
      <c r="N80" s="148"/>
    </row>
    <row r="81" spans="1:23" ht="75.75" customHeight="1">
      <c r="A81" s="11" t="s">
        <v>78</v>
      </c>
      <c r="B81" s="93" t="s">
        <v>7</v>
      </c>
      <c r="C81" s="201"/>
      <c r="D81" s="201"/>
      <c r="E81" s="192"/>
      <c r="F81" s="192"/>
      <c r="G81" s="184"/>
      <c r="H81" s="184"/>
      <c r="I81" s="175"/>
      <c r="J81" s="178"/>
      <c r="K81" s="161"/>
      <c r="L81" s="164"/>
      <c r="M81" s="148"/>
      <c r="N81" s="148"/>
    </row>
    <row r="82" spans="1:23" ht="30">
      <c r="A82" s="11" t="s">
        <v>79</v>
      </c>
      <c r="B82" s="93" t="s">
        <v>80</v>
      </c>
      <c r="C82" s="202"/>
      <c r="D82" s="202"/>
      <c r="E82" s="193"/>
      <c r="F82" s="193"/>
      <c r="G82" s="185"/>
      <c r="H82" s="185"/>
      <c r="I82" s="176"/>
      <c r="J82" s="179"/>
      <c r="K82" s="162"/>
      <c r="L82" s="165"/>
      <c r="M82" s="149"/>
      <c r="N82" s="149"/>
    </row>
    <row r="83" spans="1:23" ht="46.5" customHeight="1">
      <c r="A83" s="8" t="s">
        <v>81</v>
      </c>
      <c r="B83" s="9"/>
      <c r="C83" s="199">
        <v>0</v>
      </c>
      <c r="D83" s="199">
        <v>0</v>
      </c>
      <c r="E83" s="187">
        <v>0</v>
      </c>
      <c r="F83" s="187">
        <v>0</v>
      </c>
      <c r="G83" s="182">
        <v>0</v>
      </c>
      <c r="H83" s="182">
        <v>0</v>
      </c>
      <c r="I83" s="168">
        <v>0</v>
      </c>
      <c r="J83" s="169">
        <v>0</v>
      </c>
      <c r="K83" s="157">
        <v>0</v>
      </c>
      <c r="L83" s="156">
        <v>0</v>
      </c>
      <c r="M83" s="146">
        <f>K83</f>
        <v>0</v>
      </c>
      <c r="N83" s="146">
        <f>L83</f>
        <v>0</v>
      </c>
    </row>
    <row r="84" spans="1:23" ht="30">
      <c r="A84" s="11" t="s">
        <v>82</v>
      </c>
      <c r="B84" s="94" t="s">
        <v>86</v>
      </c>
      <c r="C84" s="199"/>
      <c r="D84" s="199"/>
      <c r="E84" s="187"/>
      <c r="F84" s="187"/>
      <c r="G84" s="182"/>
      <c r="H84" s="182"/>
      <c r="I84" s="168"/>
      <c r="J84" s="169"/>
      <c r="K84" s="157"/>
      <c r="L84" s="156"/>
      <c r="M84" s="146"/>
      <c r="N84" s="146"/>
    </row>
    <row r="85" spans="1:23" ht="30">
      <c r="A85" s="11" t="s">
        <v>83</v>
      </c>
      <c r="B85" s="94" t="s">
        <v>17</v>
      </c>
      <c r="C85" s="199"/>
      <c r="D85" s="199"/>
      <c r="E85" s="187"/>
      <c r="F85" s="187"/>
      <c r="G85" s="182"/>
      <c r="H85" s="182"/>
      <c r="I85" s="168"/>
      <c r="J85" s="169"/>
      <c r="K85" s="157"/>
      <c r="L85" s="156"/>
      <c r="M85" s="146"/>
      <c r="N85" s="146"/>
    </row>
    <row r="86" spans="1:23" ht="30">
      <c r="A86" s="11" t="s">
        <v>84</v>
      </c>
      <c r="B86" s="94" t="s">
        <v>87</v>
      </c>
      <c r="C86" s="199"/>
      <c r="D86" s="199"/>
      <c r="E86" s="187"/>
      <c r="F86" s="187"/>
      <c r="G86" s="182"/>
      <c r="H86" s="182"/>
      <c r="I86" s="168"/>
      <c r="J86" s="169"/>
      <c r="K86" s="157"/>
      <c r="L86" s="156"/>
      <c r="M86" s="146"/>
      <c r="N86" s="146"/>
    </row>
    <row r="87" spans="1:23" ht="30.75" customHeight="1">
      <c r="A87" s="11" t="s">
        <v>85</v>
      </c>
      <c r="B87" s="94" t="s">
        <v>75</v>
      </c>
      <c r="C87" s="199"/>
      <c r="D87" s="199"/>
      <c r="E87" s="187"/>
      <c r="F87" s="187"/>
      <c r="G87" s="182"/>
      <c r="H87" s="182"/>
      <c r="I87" s="168"/>
      <c r="J87" s="169"/>
      <c r="K87" s="157"/>
      <c r="L87" s="156"/>
      <c r="M87" s="146"/>
      <c r="N87" s="146"/>
    </row>
    <row r="88" spans="1:23" ht="31.5" customHeight="1">
      <c r="A88" s="205" t="s">
        <v>88</v>
      </c>
      <c r="B88" s="205"/>
      <c r="C88" s="46">
        <f t="shared" ref="C88:N88" si="3">C89+C95+C103+C109+C110+C111+C112</f>
        <v>33411.815999999999</v>
      </c>
      <c r="D88" s="46">
        <f t="shared" si="3"/>
        <v>4.9799999999999995</v>
      </c>
      <c r="E88" s="59">
        <f t="shared" si="3"/>
        <v>19475.489999999998</v>
      </c>
      <c r="F88" s="59">
        <f t="shared" si="3"/>
        <v>3.65</v>
      </c>
      <c r="G88" s="65">
        <f t="shared" si="3"/>
        <v>5112.75</v>
      </c>
      <c r="H88" s="65">
        <f t="shared" si="3"/>
        <v>2.5</v>
      </c>
      <c r="I88" s="52">
        <f t="shared" si="3"/>
        <v>92134.17</v>
      </c>
      <c r="J88" s="83">
        <f t="shared" si="3"/>
        <v>2.92</v>
      </c>
      <c r="K88" s="76">
        <f t="shared" si="3"/>
        <v>37533.556500000006</v>
      </c>
      <c r="L88" s="72">
        <f t="shared" si="3"/>
        <v>3.5125000000000002</v>
      </c>
      <c r="M88" s="38">
        <f t="shared" si="3"/>
        <v>37533.556500000006</v>
      </c>
      <c r="N88" s="38">
        <f t="shared" si="3"/>
        <v>3.5125000000000002</v>
      </c>
    </row>
    <row r="89" spans="1:23" ht="29.25" customHeight="1">
      <c r="A89" s="8" t="s">
        <v>89</v>
      </c>
      <c r="B89" s="10"/>
      <c r="C89" s="199">
        <v>18181.932000000001</v>
      </c>
      <c r="D89" s="199">
        <v>2.71</v>
      </c>
      <c r="E89" s="187">
        <v>9234.06</v>
      </c>
      <c r="F89" s="187">
        <v>1.73</v>
      </c>
      <c r="G89" s="182">
        <v>470.37</v>
      </c>
      <c r="H89" s="182">
        <v>0.23</v>
      </c>
      <c r="I89" s="168">
        <v>7257.14</v>
      </c>
      <c r="J89" s="169">
        <v>0.23</v>
      </c>
      <c r="K89" s="157">
        <f>(C89+E89+G89+I89)/4</f>
        <v>8785.8755000000001</v>
      </c>
      <c r="L89" s="156">
        <f>(D89+F89+H89+J89)/4</f>
        <v>1.2250000000000001</v>
      </c>
      <c r="M89" s="146">
        <f>K89</f>
        <v>8785.8755000000001</v>
      </c>
      <c r="N89" s="146">
        <f>L89</f>
        <v>1.2250000000000001</v>
      </c>
    </row>
    <row r="90" spans="1:23" ht="45">
      <c r="A90" s="11" t="s">
        <v>90</v>
      </c>
      <c r="B90" s="94" t="s">
        <v>17</v>
      </c>
      <c r="C90" s="199"/>
      <c r="D90" s="199"/>
      <c r="E90" s="187"/>
      <c r="F90" s="187"/>
      <c r="G90" s="182"/>
      <c r="H90" s="182"/>
      <c r="I90" s="168"/>
      <c r="J90" s="169"/>
      <c r="K90" s="157"/>
      <c r="L90" s="156"/>
      <c r="M90" s="146"/>
      <c r="N90" s="146"/>
    </row>
    <row r="91" spans="1:23" ht="60">
      <c r="A91" s="11" t="s">
        <v>91</v>
      </c>
      <c r="B91" s="94" t="s">
        <v>17</v>
      </c>
      <c r="C91" s="199"/>
      <c r="D91" s="199"/>
      <c r="E91" s="187"/>
      <c r="F91" s="187"/>
      <c r="G91" s="182"/>
      <c r="H91" s="182"/>
      <c r="I91" s="168"/>
      <c r="J91" s="169"/>
      <c r="K91" s="157"/>
      <c r="L91" s="156"/>
      <c r="M91" s="146"/>
      <c r="N91" s="146"/>
    </row>
    <row r="92" spans="1:23">
      <c r="A92" s="11" t="s">
        <v>92</v>
      </c>
      <c r="B92" s="94" t="s">
        <v>65</v>
      </c>
      <c r="C92" s="199"/>
      <c r="D92" s="199"/>
      <c r="E92" s="187"/>
      <c r="F92" s="187"/>
      <c r="G92" s="182"/>
      <c r="H92" s="182"/>
      <c r="I92" s="168"/>
      <c r="J92" s="169"/>
      <c r="K92" s="157"/>
      <c r="L92" s="156"/>
      <c r="M92" s="146"/>
      <c r="N92" s="146"/>
    </row>
    <row r="93" spans="1:23" ht="47.25" customHeight="1">
      <c r="A93" s="11" t="s">
        <v>93</v>
      </c>
      <c r="B93" s="93" t="s">
        <v>7</v>
      </c>
      <c r="C93" s="199"/>
      <c r="D93" s="199"/>
      <c r="E93" s="187"/>
      <c r="F93" s="187"/>
      <c r="G93" s="182"/>
      <c r="H93" s="182"/>
      <c r="I93" s="168"/>
      <c r="J93" s="169"/>
      <c r="K93" s="157"/>
      <c r="L93" s="156"/>
      <c r="M93" s="146"/>
      <c r="N93" s="146"/>
      <c r="S93" s="90"/>
      <c r="T93" s="90"/>
      <c r="U93" s="90"/>
      <c r="V93" s="90"/>
      <c r="W93" s="90"/>
    </row>
    <row r="94" spans="1:23" ht="45">
      <c r="A94" s="11" t="s">
        <v>94</v>
      </c>
      <c r="B94" s="93" t="s">
        <v>80</v>
      </c>
      <c r="C94" s="199"/>
      <c r="D94" s="199"/>
      <c r="E94" s="187"/>
      <c r="F94" s="187"/>
      <c r="G94" s="182"/>
      <c r="H94" s="182"/>
      <c r="I94" s="168"/>
      <c r="J94" s="169"/>
      <c r="K94" s="157"/>
      <c r="L94" s="156"/>
      <c r="M94" s="146"/>
      <c r="N94" s="146"/>
      <c r="S94" s="90"/>
      <c r="T94" s="90"/>
      <c r="U94" s="90"/>
      <c r="V94" s="90"/>
      <c r="W94" s="90"/>
    </row>
    <row r="95" spans="1:23" ht="88.5" customHeight="1">
      <c r="A95" s="8" t="s">
        <v>95</v>
      </c>
      <c r="B95" s="10"/>
      <c r="C95" s="199">
        <v>6172.4639999999999</v>
      </c>
      <c r="D95" s="199">
        <v>0.92</v>
      </c>
      <c r="E95" s="187">
        <v>4216.7</v>
      </c>
      <c r="F95" s="187">
        <v>0.79</v>
      </c>
      <c r="G95" s="182">
        <v>1595.18</v>
      </c>
      <c r="H95" s="182">
        <v>0.78</v>
      </c>
      <c r="I95" s="168">
        <v>43858.39</v>
      </c>
      <c r="J95" s="169">
        <v>1.39</v>
      </c>
      <c r="K95" s="157">
        <f>(C95+E95+G95+I95)/4</f>
        <v>13960.683499999999</v>
      </c>
      <c r="L95" s="156">
        <f>(D95+F95+H95+J95)/4</f>
        <v>0.97</v>
      </c>
      <c r="M95" s="146">
        <f>K95</f>
        <v>13960.683499999999</v>
      </c>
      <c r="N95" s="146">
        <f>L95</f>
        <v>0.97</v>
      </c>
      <c r="S95" s="90"/>
      <c r="T95" s="90"/>
      <c r="U95" s="90"/>
      <c r="V95" s="90"/>
      <c r="W95" s="90"/>
    </row>
    <row r="96" spans="1:23" ht="30">
      <c r="A96" s="11" t="s">
        <v>96</v>
      </c>
      <c r="B96" s="93" t="s">
        <v>7</v>
      </c>
      <c r="C96" s="199"/>
      <c r="D96" s="199"/>
      <c r="E96" s="187"/>
      <c r="F96" s="187"/>
      <c r="G96" s="182"/>
      <c r="H96" s="182"/>
      <c r="I96" s="168"/>
      <c r="J96" s="169"/>
      <c r="K96" s="157"/>
      <c r="L96" s="156"/>
      <c r="M96" s="146"/>
      <c r="N96" s="146"/>
      <c r="S96" s="90"/>
      <c r="T96" s="90"/>
      <c r="U96" s="90"/>
      <c r="V96" s="90"/>
      <c r="W96" s="90"/>
    </row>
    <row r="97" spans="1:23" ht="45">
      <c r="A97" s="11" t="s">
        <v>102</v>
      </c>
      <c r="B97" s="93" t="s">
        <v>7</v>
      </c>
      <c r="C97" s="199"/>
      <c r="D97" s="199"/>
      <c r="E97" s="187"/>
      <c r="F97" s="187"/>
      <c r="G97" s="182"/>
      <c r="H97" s="182"/>
      <c r="I97" s="168"/>
      <c r="J97" s="169"/>
      <c r="K97" s="157"/>
      <c r="L97" s="156"/>
      <c r="M97" s="146"/>
      <c r="N97" s="146"/>
      <c r="S97" s="90"/>
      <c r="T97" s="90"/>
      <c r="U97" s="90"/>
      <c r="V97" s="90"/>
      <c r="W97" s="90"/>
    </row>
    <row r="98" spans="1:23" ht="45">
      <c r="A98" s="11" t="s">
        <v>101</v>
      </c>
      <c r="B98" s="93" t="s">
        <v>7</v>
      </c>
      <c r="C98" s="199"/>
      <c r="D98" s="199"/>
      <c r="E98" s="187"/>
      <c r="F98" s="187"/>
      <c r="G98" s="182"/>
      <c r="H98" s="182"/>
      <c r="I98" s="168"/>
      <c r="J98" s="169"/>
      <c r="K98" s="157"/>
      <c r="L98" s="156"/>
      <c r="M98" s="146"/>
      <c r="N98" s="146"/>
      <c r="S98" s="90"/>
      <c r="T98" s="90"/>
      <c r="U98" s="90"/>
      <c r="V98" s="90"/>
      <c r="W98" s="90"/>
    </row>
    <row r="99" spans="1:23" ht="30">
      <c r="A99" s="21" t="s">
        <v>100</v>
      </c>
      <c r="B99" s="93" t="s">
        <v>7</v>
      </c>
      <c r="C99" s="199"/>
      <c r="D99" s="199"/>
      <c r="E99" s="187"/>
      <c r="F99" s="187"/>
      <c r="G99" s="182"/>
      <c r="H99" s="182"/>
      <c r="I99" s="168"/>
      <c r="J99" s="169"/>
      <c r="K99" s="157"/>
      <c r="L99" s="156"/>
      <c r="M99" s="146"/>
      <c r="N99" s="146"/>
    </row>
    <row r="100" spans="1:23" ht="45">
      <c r="A100" s="11" t="s">
        <v>99</v>
      </c>
      <c r="B100" s="93" t="s">
        <v>97</v>
      </c>
      <c r="C100" s="199"/>
      <c r="D100" s="199"/>
      <c r="E100" s="187"/>
      <c r="F100" s="187"/>
      <c r="G100" s="182"/>
      <c r="H100" s="182"/>
      <c r="I100" s="168"/>
      <c r="J100" s="169"/>
      <c r="K100" s="157"/>
      <c r="L100" s="156"/>
      <c r="M100" s="146"/>
      <c r="N100" s="146"/>
    </row>
    <row r="101" spans="1:23">
      <c r="A101" s="11" t="s">
        <v>103</v>
      </c>
      <c r="B101" s="93" t="s">
        <v>17</v>
      </c>
      <c r="C101" s="199"/>
      <c r="D101" s="199"/>
      <c r="E101" s="187"/>
      <c r="F101" s="187"/>
      <c r="G101" s="182"/>
      <c r="H101" s="182"/>
      <c r="I101" s="168"/>
      <c r="J101" s="169"/>
      <c r="K101" s="157"/>
      <c r="L101" s="156"/>
      <c r="M101" s="146"/>
      <c r="N101" s="146"/>
    </row>
    <row r="102" spans="1:23" ht="30">
      <c r="A102" s="11" t="s">
        <v>98</v>
      </c>
      <c r="B102" s="93" t="s">
        <v>7</v>
      </c>
      <c r="C102" s="199"/>
      <c r="D102" s="199"/>
      <c r="E102" s="187"/>
      <c r="F102" s="187"/>
      <c r="G102" s="182"/>
      <c r="H102" s="182"/>
      <c r="I102" s="168"/>
      <c r="J102" s="169"/>
      <c r="K102" s="157"/>
      <c r="L102" s="156"/>
      <c r="M102" s="146"/>
      <c r="N102" s="146"/>
    </row>
    <row r="103" spans="1:23" ht="29.25">
      <c r="A103" s="8" t="s">
        <v>104</v>
      </c>
      <c r="B103" s="10"/>
      <c r="C103" s="199">
        <v>5098.9920000000002</v>
      </c>
      <c r="D103" s="199">
        <v>0.76</v>
      </c>
      <c r="E103" s="187">
        <v>3629.57</v>
      </c>
      <c r="F103" s="187">
        <v>0.68</v>
      </c>
      <c r="G103" s="182">
        <v>1267.96</v>
      </c>
      <c r="H103" s="182">
        <v>0.62</v>
      </c>
      <c r="I103" s="168">
        <v>22718.02</v>
      </c>
      <c r="J103" s="169">
        <v>0.72</v>
      </c>
      <c r="K103" s="157">
        <f>(C103+E103+G103+I103)/4</f>
        <v>8178.6355000000003</v>
      </c>
      <c r="L103" s="156">
        <f>(D103+F103+H103+J103)/4</f>
        <v>0.69500000000000006</v>
      </c>
      <c r="M103" s="146">
        <f>K103</f>
        <v>8178.6355000000003</v>
      </c>
      <c r="N103" s="146">
        <f>L103</f>
        <v>0.69500000000000006</v>
      </c>
    </row>
    <row r="104" spans="1:23">
      <c r="A104" s="11" t="s">
        <v>106</v>
      </c>
      <c r="B104" s="6" t="s">
        <v>105</v>
      </c>
      <c r="C104" s="199"/>
      <c r="D104" s="199"/>
      <c r="E104" s="187"/>
      <c r="F104" s="187"/>
      <c r="G104" s="182"/>
      <c r="H104" s="182"/>
      <c r="I104" s="168"/>
      <c r="J104" s="169"/>
      <c r="K104" s="157"/>
      <c r="L104" s="156"/>
      <c r="M104" s="146"/>
      <c r="N104" s="146"/>
    </row>
    <row r="105" spans="1:23" ht="30">
      <c r="A105" s="11" t="s">
        <v>107</v>
      </c>
      <c r="B105" s="93" t="s">
        <v>97</v>
      </c>
      <c r="C105" s="199"/>
      <c r="D105" s="199"/>
      <c r="E105" s="187"/>
      <c r="F105" s="187"/>
      <c r="G105" s="182"/>
      <c r="H105" s="182"/>
      <c r="I105" s="168"/>
      <c r="J105" s="169"/>
      <c r="K105" s="157"/>
      <c r="L105" s="156"/>
      <c r="M105" s="146"/>
      <c r="N105" s="146"/>
    </row>
    <row r="106" spans="1:23" ht="30">
      <c r="A106" s="11" t="s">
        <v>108</v>
      </c>
      <c r="B106" s="6" t="s">
        <v>7</v>
      </c>
      <c r="C106" s="199"/>
      <c r="D106" s="199"/>
      <c r="E106" s="187"/>
      <c r="F106" s="187"/>
      <c r="G106" s="182"/>
      <c r="H106" s="182"/>
      <c r="I106" s="168"/>
      <c r="J106" s="169"/>
      <c r="K106" s="157"/>
      <c r="L106" s="156"/>
      <c r="M106" s="146"/>
      <c r="N106" s="146"/>
    </row>
    <row r="107" spans="1:23" ht="30">
      <c r="A107" s="11" t="s">
        <v>109</v>
      </c>
      <c r="B107" s="93" t="s">
        <v>17</v>
      </c>
      <c r="C107" s="199"/>
      <c r="D107" s="199"/>
      <c r="E107" s="187"/>
      <c r="F107" s="187"/>
      <c r="G107" s="182"/>
      <c r="H107" s="182"/>
      <c r="I107" s="168"/>
      <c r="J107" s="169"/>
      <c r="K107" s="157"/>
      <c r="L107" s="156"/>
      <c r="M107" s="146"/>
      <c r="N107" s="146"/>
    </row>
    <row r="108" spans="1:23" ht="30">
      <c r="A108" s="11" t="s">
        <v>110</v>
      </c>
      <c r="B108" s="93" t="s">
        <v>17</v>
      </c>
      <c r="C108" s="199"/>
      <c r="D108" s="199"/>
      <c r="E108" s="187"/>
      <c r="F108" s="187"/>
      <c r="G108" s="182"/>
      <c r="H108" s="182"/>
      <c r="I108" s="168"/>
      <c r="J108" s="169"/>
      <c r="K108" s="157"/>
      <c r="L108" s="156"/>
      <c r="M108" s="146"/>
      <c r="N108" s="146"/>
    </row>
    <row r="109" spans="1:23" ht="33.75" customHeight="1">
      <c r="A109" s="25" t="s">
        <v>112</v>
      </c>
      <c r="B109" s="24" t="s">
        <v>111</v>
      </c>
      <c r="C109" s="45">
        <v>1006.38</v>
      </c>
      <c r="D109" s="45">
        <v>0.15</v>
      </c>
      <c r="E109" s="58">
        <v>53.38</v>
      </c>
      <c r="F109" s="58">
        <v>0.01</v>
      </c>
      <c r="G109" s="64">
        <v>306.76</v>
      </c>
      <c r="H109" s="64">
        <v>0.15</v>
      </c>
      <c r="I109" s="51">
        <v>4417.3900000000003</v>
      </c>
      <c r="J109" s="85">
        <v>0.14000000000000001</v>
      </c>
      <c r="K109" s="77">
        <f t="shared" ref="K109:L113" si="4">(C109+E109+G109+I109)/4</f>
        <v>1445.9775</v>
      </c>
      <c r="L109" s="70">
        <f t="shared" si="4"/>
        <v>0.1125</v>
      </c>
      <c r="M109" s="36">
        <f t="shared" ref="M109:N113" si="5">K109</f>
        <v>1445.9775</v>
      </c>
      <c r="N109" s="36">
        <f t="shared" si="5"/>
        <v>0.1125</v>
      </c>
    </row>
    <row r="110" spans="1:23" ht="24.75" customHeight="1">
      <c r="A110" s="29" t="s">
        <v>113</v>
      </c>
      <c r="B110" s="28" t="s">
        <v>58</v>
      </c>
      <c r="C110" s="47">
        <v>0</v>
      </c>
      <c r="D110" s="47">
        <v>0</v>
      </c>
      <c r="E110" s="60">
        <v>0</v>
      </c>
      <c r="F110" s="60">
        <v>0</v>
      </c>
      <c r="G110" s="66">
        <v>531.73</v>
      </c>
      <c r="H110" s="66">
        <v>0.26</v>
      </c>
      <c r="I110" s="53">
        <v>0</v>
      </c>
      <c r="J110" s="86">
        <v>0</v>
      </c>
      <c r="K110" s="75">
        <f t="shared" si="4"/>
        <v>132.9325</v>
      </c>
      <c r="L110" s="73">
        <f t="shared" si="4"/>
        <v>6.5000000000000002E-2</v>
      </c>
      <c r="M110" s="37">
        <f t="shared" si="5"/>
        <v>132.9325</v>
      </c>
      <c r="N110" s="37">
        <f t="shared" si="5"/>
        <v>6.5000000000000002E-2</v>
      </c>
    </row>
    <row r="111" spans="1:23" ht="72.75" customHeight="1">
      <c r="A111" s="8" t="s">
        <v>115</v>
      </c>
      <c r="B111" s="93" t="s">
        <v>114</v>
      </c>
      <c r="C111" s="45">
        <v>670.92</v>
      </c>
      <c r="D111" s="45">
        <v>0.1</v>
      </c>
      <c r="E111" s="58">
        <v>527</v>
      </c>
      <c r="F111" s="58">
        <v>0.1</v>
      </c>
      <c r="G111" s="64">
        <v>224.96</v>
      </c>
      <c r="H111" s="64">
        <v>0.11</v>
      </c>
      <c r="I111" s="51">
        <v>3155.28</v>
      </c>
      <c r="J111" s="85">
        <v>0.1</v>
      </c>
      <c r="K111" s="77">
        <f t="shared" si="4"/>
        <v>1144.54</v>
      </c>
      <c r="L111" s="70">
        <f t="shared" si="4"/>
        <v>0.10250000000000001</v>
      </c>
      <c r="M111" s="36">
        <f t="shared" si="5"/>
        <v>1144.54</v>
      </c>
      <c r="N111" s="36">
        <f t="shared" si="5"/>
        <v>0.10250000000000001</v>
      </c>
    </row>
    <row r="112" spans="1:23" ht="89.25" customHeight="1">
      <c r="A112" s="11" t="s">
        <v>116</v>
      </c>
      <c r="B112" s="94" t="s">
        <v>86</v>
      </c>
      <c r="C112" s="45">
        <v>2281.1280000000002</v>
      </c>
      <c r="D112" s="45">
        <v>0.34</v>
      </c>
      <c r="E112" s="58">
        <v>1814.78</v>
      </c>
      <c r="F112" s="58">
        <v>0.34</v>
      </c>
      <c r="G112" s="64">
        <v>715.79</v>
      </c>
      <c r="H112" s="64">
        <v>0.35</v>
      </c>
      <c r="I112" s="51">
        <v>10727.95</v>
      </c>
      <c r="J112" s="85">
        <v>0.34</v>
      </c>
      <c r="K112" s="77">
        <f t="shared" si="4"/>
        <v>3884.9120000000003</v>
      </c>
      <c r="L112" s="70">
        <f t="shared" si="4"/>
        <v>0.34250000000000003</v>
      </c>
      <c r="M112" s="36">
        <f t="shared" si="5"/>
        <v>3884.9120000000003</v>
      </c>
      <c r="N112" s="36">
        <f t="shared" si="5"/>
        <v>0.34250000000000003</v>
      </c>
      <c r="T112" s="90"/>
    </row>
    <row r="113" spans="1:20" ht="31.5" customHeight="1">
      <c r="A113" s="26" t="s">
        <v>117</v>
      </c>
      <c r="B113" s="93" t="s">
        <v>114</v>
      </c>
      <c r="C113" s="45">
        <v>4830.6239999999998</v>
      </c>
      <c r="D113" s="45">
        <v>0.72</v>
      </c>
      <c r="E113" s="58">
        <v>19588.990000000002</v>
      </c>
      <c r="F113" s="58">
        <v>3.67</v>
      </c>
      <c r="G113" s="64">
        <v>1554.28</v>
      </c>
      <c r="H113" s="64">
        <v>0.76</v>
      </c>
      <c r="I113" s="51">
        <v>29659.63</v>
      </c>
      <c r="J113" s="85">
        <v>0.94</v>
      </c>
      <c r="K113" s="77">
        <f t="shared" si="4"/>
        <v>13908.381000000001</v>
      </c>
      <c r="L113" s="70">
        <f t="shared" si="4"/>
        <v>1.5225</v>
      </c>
      <c r="M113" s="36">
        <f t="shared" si="5"/>
        <v>13908.381000000001</v>
      </c>
      <c r="N113" s="36">
        <f t="shared" si="5"/>
        <v>1.5225</v>
      </c>
      <c r="T113" s="90"/>
    </row>
    <row r="114" spans="1:20" ht="30" customHeight="1">
      <c r="A114" s="141" t="s">
        <v>119</v>
      </c>
      <c r="B114" s="142"/>
      <c r="C114" s="46">
        <f t="shared" ref="C114:L114" si="6">C113+C88+C57+C14</f>
        <v>108018.88400000001</v>
      </c>
      <c r="D114" s="46">
        <f t="shared" si="6"/>
        <v>16.099999999999998</v>
      </c>
      <c r="E114" s="59">
        <f t="shared" si="6"/>
        <v>100814.93000000001</v>
      </c>
      <c r="F114" s="59">
        <f t="shared" si="6"/>
        <v>18.89</v>
      </c>
      <c r="G114" s="65">
        <f t="shared" si="6"/>
        <v>27772.54</v>
      </c>
      <c r="H114" s="65">
        <f t="shared" si="6"/>
        <v>13.579999999999998</v>
      </c>
      <c r="I114" s="52">
        <f t="shared" si="6"/>
        <v>544601.32000000007</v>
      </c>
      <c r="J114" s="83">
        <f t="shared" si="6"/>
        <v>17.259999999999998</v>
      </c>
      <c r="K114" s="76">
        <f t="shared" si="6"/>
        <v>195301.91850000003</v>
      </c>
      <c r="L114" s="72">
        <f t="shared" si="6"/>
        <v>16.357500000000002</v>
      </c>
      <c r="M114" s="39">
        <f>K114</f>
        <v>195301.91850000003</v>
      </c>
      <c r="N114" s="39">
        <f>N113+N88+N57+N14</f>
        <v>13.733125000000001</v>
      </c>
    </row>
    <row r="115" spans="1:20" ht="49.5" customHeight="1">
      <c r="A115" s="27" t="s">
        <v>120</v>
      </c>
      <c r="B115" s="93" t="s">
        <v>118</v>
      </c>
      <c r="C115" s="46">
        <v>25964.603999999999</v>
      </c>
      <c r="D115" s="42">
        <v>3.87</v>
      </c>
      <c r="E115" s="59">
        <v>34000.51</v>
      </c>
      <c r="F115" s="55">
        <v>6.37</v>
      </c>
      <c r="G115" s="65">
        <v>13088.64</v>
      </c>
      <c r="H115" s="62">
        <v>6.4</v>
      </c>
      <c r="I115" s="52">
        <v>244218.67</v>
      </c>
      <c r="J115" s="84">
        <v>7.74</v>
      </c>
      <c r="K115" s="76">
        <f>(C115+E115+G115+I115)/4</f>
        <v>79318.106</v>
      </c>
      <c r="L115" s="69">
        <f>(D115+F115+H115+J115)/4</f>
        <v>6.0950000000000006</v>
      </c>
      <c r="M115" s="38">
        <f>K115</f>
        <v>79318.106</v>
      </c>
      <c r="N115" s="40">
        <v>6.24</v>
      </c>
    </row>
    <row r="116" spans="1:20" ht="29.25" customHeight="1">
      <c r="A116" s="141" t="s">
        <v>121</v>
      </c>
      <c r="B116" s="142"/>
      <c r="C116" s="46">
        <f t="shared" ref="C116:N116" si="7">C114+C115</f>
        <v>133983.48800000001</v>
      </c>
      <c r="D116" s="46">
        <f t="shared" si="7"/>
        <v>19.97</v>
      </c>
      <c r="E116" s="59">
        <f t="shared" si="7"/>
        <v>134815.44</v>
      </c>
      <c r="F116" s="59">
        <f t="shared" si="7"/>
        <v>25.26</v>
      </c>
      <c r="G116" s="65">
        <f t="shared" si="7"/>
        <v>40861.18</v>
      </c>
      <c r="H116" s="65">
        <f t="shared" si="7"/>
        <v>19.979999999999997</v>
      </c>
      <c r="I116" s="52">
        <f t="shared" si="7"/>
        <v>788819.99000000011</v>
      </c>
      <c r="J116" s="83">
        <f t="shared" si="7"/>
        <v>25</v>
      </c>
      <c r="K116" s="76">
        <f t="shared" si="7"/>
        <v>274620.02450000006</v>
      </c>
      <c r="L116" s="72">
        <f t="shared" si="7"/>
        <v>22.452500000000001</v>
      </c>
      <c r="M116" s="39">
        <f t="shared" si="7"/>
        <v>274620.02450000006</v>
      </c>
      <c r="N116" s="39">
        <f t="shared" si="7"/>
        <v>19.973125000000003</v>
      </c>
    </row>
    <row r="117" spans="1:20">
      <c r="A117" s="3"/>
    </row>
    <row r="118" spans="1:20">
      <c r="A118" s="3"/>
    </row>
    <row r="119" spans="1:20">
      <c r="A119" s="3"/>
    </row>
    <row r="120" spans="1:20">
      <c r="A120" s="3"/>
      <c r="M120" s="91"/>
    </row>
    <row r="121" spans="1:20">
      <c r="A121" s="3"/>
      <c r="M121" s="91"/>
    </row>
    <row r="122" spans="1:20">
      <c r="A122" s="3"/>
      <c r="M122" s="91"/>
    </row>
    <row r="123" spans="1:20">
      <c r="A123" s="3"/>
      <c r="M123" s="91"/>
    </row>
    <row r="124" spans="1:20">
      <c r="A124" s="3"/>
      <c r="M124" s="91"/>
    </row>
    <row r="125" spans="1:20">
      <c r="A125" s="3"/>
    </row>
    <row r="128" spans="1:20">
      <c r="N128" s="91"/>
    </row>
    <row r="129" spans="12:18">
      <c r="N129" s="91"/>
    </row>
    <row r="130" spans="12:18">
      <c r="M130" s="92"/>
      <c r="N130" s="91"/>
    </row>
    <row r="131" spans="12:18">
      <c r="N131" s="91"/>
    </row>
    <row r="132" spans="12:18">
      <c r="L132" s="1">
        <v>24.27</v>
      </c>
      <c r="N132" s="91"/>
      <c r="R132" s="91"/>
    </row>
    <row r="133" spans="12:18">
      <c r="N133" s="91"/>
    </row>
    <row r="134" spans="12:18">
      <c r="N134" s="91"/>
    </row>
  </sheetData>
  <mergeCells count="255">
    <mergeCell ref="M1:N1"/>
    <mergeCell ref="M2:N2"/>
    <mergeCell ref="M3:N3"/>
    <mergeCell ref="A114:B114"/>
    <mergeCell ref="A116:B116"/>
    <mergeCell ref="I103:I108"/>
    <mergeCell ref="J103:J108"/>
    <mergeCell ref="K103:K108"/>
    <mergeCell ref="L103:L108"/>
    <mergeCell ref="M103:M108"/>
    <mergeCell ref="N103:N108"/>
    <mergeCell ref="C103:C108"/>
    <mergeCell ref="D103:D108"/>
    <mergeCell ref="E103:E108"/>
    <mergeCell ref="F103:F108"/>
    <mergeCell ref="G103:G108"/>
    <mergeCell ref="H103:H108"/>
    <mergeCell ref="I95:I102"/>
    <mergeCell ref="J95:J102"/>
    <mergeCell ref="K95:K102"/>
    <mergeCell ref="L95:L102"/>
    <mergeCell ref="M95:M102"/>
    <mergeCell ref="N95:N102"/>
    <mergeCell ref="C95:C102"/>
    <mergeCell ref="D95:D102"/>
    <mergeCell ref="E95:E102"/>
    <mergeCell ref="F95:F102"/>
    <mergeCell ref="G95:G102"/>
    <mergeCell ref="H95:H102"/>
    <mergeCell ref="I89:I94"/>
    <mergeCell ref="J89:J94"/>
    <mergeCell ref="K89:K94"/>
    <mergeCell ref="L89:L94"/>
    <mergeCell ref="M89:M94"/>
    <mergeCell ref="N89:N94"/>
    <mergeCell ref="C89:C94"/>
    <mergeCell ref="D89:D94"/>
    <mergeCell ref="E89:E94"/>
    <mergeCell ref="F89:F94"/>
    <mergeCell ref="G89:G94"/>
    <mergeCell ref="H89:H94"/>
    <mergeCell ref="J83:J87"/>
    <mergeCell ref="K83:K87"/>
    <mergeCell ref="L83:L87"/>
    <mergeCell ref="M83:M87"/>
    <mergeCell ref="N83:N87"/>
    <mergeCell ref="A88:B88"/>
    <mergeCell ref="L79:L82"/>
    <mergeCell ref="M79:M82"/>
    <mergeCell ref="N79:N82"/>
    <mergeCell ref="C83:C87"/>
    <mergeCell ref="D83:D87"/>
    <mergeCell ref="E83:E87"/>
    <mergeCell ref="F83:F87"/>
    <mergeCell ref="G83:G87"/>
    <mergeCell ref="H83:H87"/>
    <mergeCell ref="I83:I87"/>
    <mergeCell ref="C76:C78"/>
    <mergeCell ref="D76:D78"/>
    <mergeCell ref="E76:E78"/>
    <mergeCell ref="F76:F78"/>
    <mergeCell ref="G76:G78"/>
    <mergeCell ref="N76:N78"/>
    <mergeCell ref="C79:C82"/>
    <mergeCell ref="D79:D82"/>
    <mergeCell ref="E79:E82"/>
    <mergeCell ref="F79:F82"/>
    <mergeCell ref="G79:G82"/>
    <mergeCell ref="H79:H82"/>
    <mergeCell ref="I79:I82"/>
    <mergeCell ref="J79:J82"/>
    <mergeCell ref="K79:K82"/>
    <mergeCell ref="H76:H78"/>
    <mergeCell ref="I76:I78"/>
    <mergeCell ref="J76:J78"/>
    <mergeCell ref="K76:K78"/>
    <mergeCell ref="L76:L78"/>
    <mergeCell ref="M76:M78"/>
    <mergeCell ref="L64:L70"/>
    <mergeCell ref="M64:M70"/>
    <mergeCell ref="N64:N70"/>
    <mergeCell ref="C71:C75"/>
    <mergeCell ref="D71:D75"/>
    <mergeCell ref="E71:E75"/>
    <mergeCell ref="F71:F75"/>
    <mergeCell ref="G71:G75"/>
    <mergeCell ref="H71:H75"/>
    <mergeCell ref="I71:I75"/>
    <mergeCell ref="J71:J75"/>
    <mergeCell ref="K71:K75"/>
    <mergeCell ref="L71:L75"/>
    <mergeCell ref="M71:M75"/>
    <mergeCell ref="N71:N75"/>
    <mergeCell ref="C64:C70"/>
    <mergeCell ref="D64:D70"/>
    <mergeCell ref="E64:E70"/>
    <mergeCell ref="F64:F70"/>
    <mergeCell ref="G64:G70"/>
    <mergeCell ref="H64:H70"/>
    <mergeCell ref="I64:I70"/>
    <mergeCell ref="J64:J70"/>
    <mergeCell ref="K64:K70"/>
    <mergeCell ref="K54:K56"/>
    <mergeCell ref="L54:L56"/>
    <mergeCell ref="M54:M56"/>
    <mergeCell ref="N54:N56"/>
    <mergeCell ref="A57:B57"/>
    <mergeCell ref="C58:C62"/>
    <mergeCell ref="D58:D62"/>
    <mergeCell ref="E58:E62"/>
    <mergeCell ref="F58:F62"/>
    <mergeCell ref="G58:G62"/>
    <mergeCell ref="N58:N62"/>
    <mergeCell ref="H58:H62"/>
    <mergeCell ref="I58:I62"/>
    <mergeCell ref="J58:J62"/>
    <mergeCell ref="K58:K62"/>
    <mergeCell ref="L58:L62"/>
    <mergeCell ref="M58:M62"/>
    <mergeCell ref="A54:B54"/>
    <mergeCell ref="C54:C56"/>
    <mergeCell ref="D54:D56"/>
    <mergeCell ref="E54:E56"/>
    <mergeCell ref="F54:F56"/>
    <mergeCell ref="G54:G56"/>
    <mergeCell ref="H54:H56"/>
    <mergeCell ref="I54:I56"/>
    <mergeCell ref="J54:J56"/>
    <mergeCell ref="K43:K46"/>
    <mergeCell ref="L43:L46"/>
    <mergeCell ref="M43:M46"/>
    <mergeCell ref="N43:N46"/>
    <mergeCell ref="A47:B47"/>
    <mergeCell ref="C47:C51"/>
    <mergeCell ref="D47:D51"/>
    <mergeCell ref="E47:E51"/>
    <mergeCell ref="F47:F51"/>
    <mergeCell ref="G47:G51"/>
    <mergeCell ref="N47:N51"/>
    <mergeCell ref="H47:H51"/>
    <mergeCell ref="I47:I51"/>
    <mergeCell ref="J47:J51"/>
    <mergeCell ref="K47:K51"/>
    <mergeCell ref="L47:L51"/>
    <mergeCell ref="M47:M51"/>
    <mergeCell ref="A43:B43"/>
    <mergeCell ref="C43:C46"/>
    <mergeCell ref="D43:D46"/>
    <mergeCell ref="E43:E46"/>
    <mergeCell ref="F43:F46"/>
    <mergeCell ref="G43:G46"/>
    <mergeCell ref="H43:H46"/>
    <mergeCell ref="I43:I46"/>
    <mergeCell ref="J43:J46"/>
    <mergeCell ref="K34:K37"/>
    <mergeCell ref="L34:L37"/>
    <mergeCell ref="M34:M37"/>
    <mergeCell ref="N34:N37"/>
    <mergeCell ref="A38:B38"/>
    <mergeCell ref="C38:C42"/>
    <mergeCell ref="D38:D42"/>
    <mergeCell ref="E38:E42"/>
    <mergeCell ref="F38:F42"/>
    <mergeCell ref="G38:G42"/>
    <mergeCell ref="N38:N42"/>
    <mergeCell ref="H38:H42"/>
    <mergeCell ref="I38:I42"/>
    <mergeCell ref="J38:J42"/>
    <mergeCell ref="K38:K42"/>
    <mergeCell ref="L38:L42"/>
    <mergeCell ref="M38:M42"/>
    <mergeCell ref="A34:B34"/>
    <mergeCell ref="C34:C37"/>
    <mergeCell ref="D34:D37"/>
    <mergeCell ref="E34:E37"/>
    <mergeCell ref="F34:F37"/>
    <mergeCell ref="G34:G37"/>
    <mergeCell ref="H34:H37"/>
    <mergeCell ref="I34:I37"/>
    <mergeCell ref="J34:J37"/>
    <mergeCell ref="K28:K30"/>
    <mergeCell ref="L28:L30"/>
    <mergeCell ref="M28:M30"/>
    <mergeCell ref="N28:N30"/>
    <mergeCell ref="A31:B31"/>
    <mergeCell ref="C31:C33"/>
    <mergeCell ref="D31:D33"/>
    <mergeCell ref="E31:E33"/>
    <mergeCell ref="F31:F33"/>
    <mergeCell ref="G31:G33"/>
    <mergeCell ref="N31:N33"/>
    <mergeCell ref="H31:H33"/>
    <mergeCell ref="I31:I33"/>
    <mergeCell ref="J31:J33"/>
    <mergeCell ref="K31:K33"/>
    <mergeCell ref="L31:L33"/>
    <mergeCell ref="M31:M33"/>
    <mergeCell ref="A28:B28"/>
    <mergeCell ref="C28:C30"/>
    <mergeCell ref="D28:D30"/>
    <mergeCell ref="E28:E30"/>
    <mergeCell ref="F28:F30"/>
    <mergeCell ref="G28:G30"/>
    <mergeCell ref="H28:H30"/>
    <mergeCell ref="I28:I30"/>
    <mergeCell ref="J28:J30"/>
    <mergeCell ref="L20:L23"/>
    <mergeCell ref="M20:M23"/>
    <mergeCell ref="N20:N23"/>
    <mergeCell ref="A24:B24"/>
    <mergeCell ref="C24:C27"/>
    <mergeCell ref="D24:D27"/>
    <mergeCell ref="E24:E27"/>
    <mergeCell ref="F24:F27"/>
    <mergeCell ref="G24:G27"/>
    <mergeCell ref="N24:N27"/>
    <mergeCell ref="H24:H27"/>
    <mergeCell ref="I24:I27"/>
    <mergeCell ref="J24:J27"/>
    <mergeCell ref="K24:K27"/>
    <mergeCell ref="L24:L27"/>
    <mergeCell ref="M24:M27"/>
    <mergeCell ref="A14:B14"/>
    <mergeCell ref="A15:B15"/>
    <mergeCell ref="C15:C19"/>
    <mergeCell ref="D15:D19"/>
    <mergeCell ref="E15:E19"/>
    <mergeCell ref="F15:F19"/>
    <mergeCell ref="G15:G19"/>
    <mergeCell ref="N15:N19"/>
    <mergeCell ref="A20:B20"/>
    <mergeCell ref="C20:C23"/>
    <mergeCell ref="D20:D23"/>
    <mergeCell ref="E20:E23"/>
    <mergeCell ref="F20:F23"/>
    <mergeCell ref="G20:G23"/>
    <mergeCell ref="H20:H23"/>
    <mergeCell ref="I20:I23"/>
    <mergeCell ref="J20:J23"/>
    <mergeCell ref="H15:H19"/>
    <mergeCell ref="I15:I19"/>
    <mergeCell ref="J15:J19"/>
    <mergeCell ref="K15:K19"/>
    <mergeCell ref="L15:L19"/>
    <mergeCell ref="M15:M19"/>
    <mergeCell ref="K20:K23"/>
    <mergeCell ref="C12:D12"/>
    <mergeCell ref="E12:F12"/>
    <mergeCell ref="G12:H12"/>
    <mergeCell ref="A6:N6"/>
    <mergeCell ref="A7:N7"/>
    <mergeCell ref="A8:N8"/>
    <mergeCell ref="I12:J12"/>
    <mergeCell ref="K12:L12"/>
    <mergeCell ref="M12:N12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6"/>
  <sheetViews>
    <sheetView tabSelected="1" zoomScale="86" zoomScaleNormal="86" workbookViewId="0">
      <selection activeCell="C3" sqref="C3:D3"/>
    </sheetView>
  </sheetViews>
  <sheetFormatPr defaultRowHeight="15.75"/>
  <cols>
    <col min="1" max="1" width="54.140625" style="1" customWidth="1"/>
    <col min="2" max="2" width="17.28515625" style="1" customWidth="1"/>
    <col min="3" max="3" width="16" style="1" customWidth="1"/>
    <col min="4" max="4" width="16.28515625" style="1" customWidth="1"/>
    <col min="5" max="5" width="16" style="1" customWidth="1"/>
    <col min="6" max="6" width="15.42578125" style="1" customWidth="1"/>
    <col min="7" max="16384" width="9.140625" style="1"/>
  </cols>
  <sheetData>
    <row r="1" spans="1:5">
      <c r="C1" s="139" t="s">
        <v>134</v>
      </c>
      <c r="D1" s="143"/>
    </row>
    <row r="2" spans="1:5" ht="46.5" customHeight="1">
      <c r="C2" s="139" t="s">
        <v>133</v>
      </c>
      <c r="D2" s="139"/>
    </row>
    <row r="3" spans="1:5">
      <c r="C3" s="143" t="s">
        <v>138</v>
      </c>
      <c r="D3" s="143"/>
    </row>
    <row r="7" spans="1:5" ht="16.5">
      <c r="A7" s="138" t="s">
        <v>127</v>
      </c>
      <c r="B7" s="138"/>
      <c r="C7" s="138"/>
      <c r="D7" s="138"/>
    </row>
    <row r="8" spans="1:5" ht="32.25" customHeight="1">
      <c r="A8" s="137" t="s">
        <v>128</v>
      </c>
      <c r="B8" s="137"/>
      <c r="C8" s="137"/>
      <c r="D8" s="137"/>
    </row>
    <row r="9" spans="1:5" ht="18" customHeight="1">
      <c r="A9" s="139" t="s">
        <v>132</v>
      </c>
      <c r="B9" s="139"/>
      <c r="C9" s="139"/>
      <c r="D9" s="139"/>
    </row>
    <row r="10" spans="1:5" ht="15" customHeight="1">
      <c r="A10" s="33"/>
      <c r="B10" s="33"/>
      <c r="C10" s="33"/>
      <c r="D10" s="33"/>
    </row>
    <row r="11" spans="1:5">
      <c r="A11" s="2"/>
    </row>
    <row r="12" spans="1:5" ht="81.75" customHeight="1">
      <c r="A12" s="94" t="s">
        <v>4</v>
      </c>
      <c r="B12" s="108" t="s">
        <v>1</v>
      </c>
      <c r="C12" s="108" t="s">
        <v>2</v>
      </c>
      <c r="D12" s="108" t="s">
        <v>3</v>
      </c>
      <c r="E12" s="2"/>
    </row>
    <row r="13" spans="1:5" ht="12.75" customHeight="1">
      <c r="A13" s="94"/>
      <c r="B13" s="93"/>
      <c r="C13" s="218"/>
      <c r="D13" s="219"/>
      <c r="E13" s="2"/>
    </row>
    <row r="14" spans="1:5" ht="14.25" customHeight="1">
      <c r="A14" s="7">
        <v>1</v>
      </c>
      <c r="B14" s="7">
        <v>2</v>
      </c>
      <c r="C14" s="7">
        <v>3</v>
      </c>
      <c r="D14" s="7">
        <v>4</v>
      </c>
    </row>
    <row r="15" spans="1:5" ht="60.75" customHeight="1">
      <c r="A15" s="135" t="s">
        <v>0</v>
      </c>
      <c r="B15" s="136"/>
      <c r="C15" s="40">
        <f>C16+C21+C25+C29+C32+C35+C39+C44+C48+C53+C54+C55</f>
        <v>12175.82</v>
      </c>
      <c r="D15" s="40">
        <f>D16+D21+D25+D29+D32+D35+D39+D44+D48+D53+D54+D55</f>
        <v>4.07</v>
      </c>
    </row>
    <row r="16" spans="1:5">
      <c r="A16" s="144" t="s">
        <v>5</v>
      </c>
      <c r="B16" s="145"/>
      <c r="C16" s="146">
        <v>2423.1999999999998</v>
      </c>
      <c r="D16" s="217">
        <v>0.81</v>
      </c>
    </row>
    <row r="17" spans="1:4" ht="30">
      <c r="A17" s="11" t="s">
        <v>8</v>
      </c>
      <c r="B17" s="9"/>
      <c r="C17" s="146"/>
      <c r="D17" s="217"/>
    </row>
    <row r="18" spans="1:4" ht="118.5" customHeight="1">
      <c r="A18" s="12" t="s">
        <v>9</v>
      </c>
      <c r="B18" s="6" t="s">
        <v>6</v>
      </c>
      <c r="C18" s="146"/>
      <c r="D18" s="217"/>
    </row>
    <row r="19" spans="1:4" ht="120" customHeight="1">
      <c r="A19" s="13" t="s">
        <v>10</v>
      </c>
      <c r="B19" s="6" t="s">
        <v>6</v>
      </c>
      <c r="C19" s="146"/>
      <c r="D19" s="217"/>
    </row>
    <row r="20" spans="1:4" ht="60" customHeight="1">
      <c r="A20" s="11" t="s">
        <v>11</v>
      </c>
      <c r="B20" s="93" t="s">
        <v>7</v>
      </c>
      <c r="C20" s="146"/>
      <c r="D20" s="217"/>
    </row>
    <row r="21" spans="1:4">
      <c r="A21" s="135" t="s">
        <v>12</v>
      </c>
      <c r="B21" s="136"/>
      <c r="C21" s="146">
        <v>0</v>
      </c>
      <c r="D21" s="220">
        <v>0</v>
      </c>
    </row>
    <row r="22" spans="1:4" ht="45">
      <c r="A22" s="11" t="s">
        <v>13</v>
      </c>
      <c r="B22" s="94" t="s">
        <v>16</v>
      </c>
      <c r="C22" s="146"/>
      <c r="D22" s="220"/>
    </row>
    <row r="23" spans="1:4" ht="75">
      <c r="A23" s="11" t="s">
        <v>14</v>
      </c>
      <c r="B23" s="94" t="s">
        <v>17</v>
      </c>
      <c r="C23" s="146"/>
      <c r="D23" s="220"/>
    </row>
    <row r="24" spans="1:4" ht="45">
      <c r="A24" s="11" t="s">
        <v>15</v>
      </c>
      <c r="B24" s="94" t="s">
        <v>17</v>
      </c>
      <c r="C24" s="146"/>
      <c r="D24" s="220"/>
    </row>
    <row r="25" spans="1:4" ht="29.25" customHeight="1">
      <c r="A25" s="135" t="s">
        <v>18</v>
      </c>
      <c r="B25" s="136"/>
      <c r="C25" s="146">
        <v>2423.1999999999998</v>
      </c>
      <c r="D25" s="221">
        <v>0.81</v>
      </c>
    </row>
    <row r="26" spans="1:4" ht="105">
      <c r="A26" s="13" t="s">
        <v>19</v>
      </c>
      <c r="B26" s="14" t="s">
        <v>6</v>
      </c>
      <c r="C26" s="146"/>
      <c r="D26" s="222"/>
    </row>
    <row r="27" spans="1:4" ht="101.25" customHeight="1">
      <c r="A27" s="13" t="s">
        <v>20</v>
      </c>
      <c r="B27" s="14" t="s">
        <v>6</v>
      </c>
      <c r="C27" s="146"/>
      <c r="D27" s="222"/>
    </row>
    <row r="28" spans="1:4" ht="60">
      <c r="A28" s="11" t="s">
        <v>21</v>
      </c>
      <c r="B28" s="93" t="s">
        <v>7</v>
      </c>
      <c r="C28" s="146"/>
      <c r="D28" s="223"/>
    </row>
    <row r="29" spans="1:4" ht="31.5" customHeight="1">
      <c r="A29" s="135" t="s">
        <v>24</v>
      </c>
      <c r="B29" s="136"/>
      <c r="C29" s="146">
        <v>2453.11</v>
      </c>
      <c r="D29" s="217">
        <v>0.82</v>
      </c>
    </row>
    <row r="30" spans="1:4" ht="108" customHeight="1">
      <c r="A30" s="13" t="s">
        <v>22</v>
      </c>
      <c r="B30" s="14" t="s">
        <v>6</v>
      </c>
      <c r="C30" s="146"/>
      <c r="D30" s="217"/>
    </row>
    <row r="31" spans="1:4" ht="105.75" customHeight="1">
      <c r="A31" s="13" t="s">
        <v>23</v>
      </c>
      <c r="B31" s="14" t="s">
        <v>6</v>
      </c>
      <c r="C31" s="146"/>
      <c r="D31" s="217"/>
    </row>
    <row r="32" spans="1:4" ht="30" customHeight="1">
      <c r="A32" s="135" t="s">
        <v>25</v>
      </c>
      <c r="B32" s="136"/>
      <c r="C32" s="146">
        <v>0</v>
      </c>
      <c r="D32" s="217">
        <v>0</v>
      </c>
    </row>
    <row r="33" spans="1:4" ht="135">
      <c r="A33" s="13" t="s">
        <v>26</v>
      </c>
      <c r="B33" s="15" t="s">
        <v>6</v>
      </c>
      <c r="C33" s="146"/>
      <c r="D33" s="217"/>
    </row>
    <row r="34" spans="1:4" ht="30">
      <c r="A34" s="11" t="s">
        <v>27</v>
      </c>
      <c r="B34" s="93" t="s">
        <v>7</v>
      </c>
      <c r="C34" s="146"/>
      <c r="D34" s="217"/>
    </row>
    <row r="35" spans="1:4" ht="30.75" customHeight="1">
      <c r="A35" s="214" t="s">
        <v>28</v>
      </c>
      <c r="B35" s="215"/>
      <c r="C35" s="146">
        <v>0</v>
      </c>
      <c r="D35" s="220">
        <v>0</v>
      </c>
    </row>
    <row r="36" spans="1:4" ht="132.75" customHeight="1">
      <c r="A36" s="13" t="s">
        <v>29</v>
      </c>
      <c r="B36" s="16" t="s">
        <v>6</v>
      </c>
      <c r="C36" s="146"/>
      <c r="D36" s="220"/>
    </row>
    <row r="37" spans="1:4" ht="135">
      <c r="A37" s="13" t="s">
        <v>30</v>
      </c>
      <c r="B37" s="16" t="s">
        <v>6</v>
      </c>
      <c r="C37" s="146"/>
      <c r="D37" s="220"/>
    </row>
    <row r="38" spans="1:4" ht="30">
      <c r="A38" s="11" t="s">
        <v>31</v>
      </c>
      <c r="B38" s="17" t="s">
        <v>7</v>
      </c>
      <c r="C38" s="146"/>
      <c r="D38" s="220"/>
    </row>
    <row r="39" spans="1:4" ht="30" customHeight="1">
      <c r="A39" s="205" t="s">
        <v>32</v>
      </c>
      <c r="B39" s="205"/>
      <c r="C39" s="146">
        <v>2453.11</v>
      </c>
      <c r="D39" s="220">
        <v>0.82</v>
      </c>
    </row>
    <row r="40" spans="1:4" ht="118.5" customHeight="1">
      <c r="A40" s="13" t="s">
        <v>33</v>
      </c>
      <c r="B40" s="6" t="s">
        <v>6</v>
      </c>
      <c r="C40" s="146"/>
      <c r="D40" s="220"/>
    </row>
    <row r="41" spans="1:4" ht="132.75" customHeight="1">
      <c r="A41" s="13" t="s">
        <v>34</v>
      </c>
      <c r="B41" s="6" t="s">
        <v>6</v>
      </c>
      <c r="C41" s="146"/>
      <c r="D41" s="220"/>
    </row>
    <row r="42" spans="1:4" ht="30">
      <c r="A42" s="11" t="s">
        <v>35</v>
      </c>
      <c r="B42" s="93" t="s">
        <v>7</v>
      </c>
      <c r="C42" s="146"/>
      <c r="D42" s="220"/>
    </row>
    <row r="43" spans="1:4" ht="60">
      <c r="A43" s="11" t="s">
        <v>36</v>
      </c>
      <c r="B43" s="93" t="s">
        <v>7</v>
      </c>
      <c r="C43" s="146"/>
      <c r="D43" s="220"/>
    </row>
    <row r="44" spans="1:4" ht="29.25" customHeight="1">
      <c r="A44" s="205" t="s">
        <v>37</v>
      </c>
      <c r="B44" s="205"/>
      <c r="C44" s="146">
        <v>0</v>
      </c>
      <c r="D44" s="146">
        <v>0</v>
      </c>
    </row>
    <row r="45" spans="1:4" ht="135.75" customHeight="1">
      <c r="A45" s="13" t="s">
        <v>38</v>
      </c>
      <c r="B45" s="6" t="s">
        <v>6</v>
      </c>
      <c r="C45" s="146"/>
      <c r="D45" s="146"/>
    </row>
    <row r="46" spans="1:4" ht="130.5" customHeight="1">
      <c r="A46" s="18" t="s">
        <v>39</v>
      </c>
      <c r="B46" s="6" t="s">
        <v>6</v>
      </c>
      <c r="C46" s="146"/>
      <c r="D46" s="146"/>
    </row>
    <row r="47" spans="1:4" ht="45">
      <c r="A47" s="11" t="s">
        <v>40</v>
      </c>
      <c r="B47" s="93" t="s">
        <v>7</v>
      </c>
      <c r="C47" s="146"/>
      <c r="D47" s="146"/>
    </row>
    <row r="48" spans="1:4" ht="28.5" customHeight="1">
      <c r="A48" s="205" t="s">
        <v>41</v>
      </c>
      <c r="B48" s="205"/>
      <c r="C48" s="146">
        <v>2423.1999999999998</v>
      </c>
      <c r="D48" s="146">
        <v>0.81</v>
      </c>
    </row>
    <row r="49" spans="1:4" ht="118.5" customHeight="1">
      <c r="A49" s="13" t="s">
        <v>42</v>
      </c>
      <c r="B49" s="6" t="s">
        <v>6</v>
      </c>
      <c r="C49" s="146"/>
      <c r="D49" s="146"/>
    </row>
    <row r="50" spans="1:4" ht="122.25" customHeight="1">
      <c r="A50" s="13" t="s">
        <v>44</v>
      </c>
      <c r="B50" s="6" t="s">
        <v>6</v>
      </c>
      <c r="C50" s="146"/>
      <c r="D50" s="146"/>
    </row>
    <row r="51" spans="1:4" ht="120.75" customHeight="1">
      <c r="A51" s="13" t="s">
        <v>43</v>
      </c>
      <c r="B51" s="6" t="s">
        <v>6</v>
      </c>
      <c r="C51" s="146"/>
      <c r="D51" s="146"/>
    </row>
    <row r="52" spans="1:4" ht="45">
      <c r="A52" s="13" t="s">
        <v>40</v>
      </c>
      <c r="B52" s="93" t="s">
        <v>7</v>
      </c>
      <c r="C52" s="146"/>
      <c r="D52" s="146"/>
    </row>
    <row r="53" spans="1:4" ht="117.75" customHeight="1">
      <c r="A53" s="23" t="s">
        <v>45</v>
      </c>
      <c r="B53" s="6" t="s">
        <v>6</v>
      </c>
      <c r="C53" s="36">
        <v>0</v>
      </c>
      <c r="D53" s="34">
        <v>0</v>
      </c>
    </row>
    <row r="54" spans="1:4" ht="133.5" customHeight="1">
      <c r="A54" s="23" t="s">
        <v>46</v>
      </c>
      <c r="B54" s="15" t="s">
        <v>6</v>
      </c>
      <c r="C54" s="36">
        <v>0</v>
      </c>
      <c r="D54" s="34">
        <v>0</v>
      </c>
    </row>
    <row r="55" spans="1:4" ht="46.5" customHeight="1">
      <c r="A55" s="205" t="s">
        <v>47</v>
      </c>
      <c r="B55" s="205"/>
      <c r="C55" s="146">
        <v>0</v>
      </c>
      <c r="D55" s="220">
        <v>0</v>
      </c>
    </row>
    <row r="56" spans="1:4" ht="132.75" customHeight="1">
      <c r="A56" s="13" t="s">
        <v>48</v>
      </c>
      <c r="B56" s="6" t="s">
        <v>6</v>
      </c>
      <c r="C56" s="146"/>
      <c r="D56" s="220"/>
    </row>
    <row r="57" spans="1:4" ht="60">
      <c r="A57" s="11" t="s">
        <v>49</v>
      </c>
      <c r="B57" s="93" t="s">
        <v>7</v>
      </c>
      <c r="C57" s="146"/>
      <c r="D57" s="220"/>
    </row>
    <row r="58" spans="1:4" ht="45.75" customHeight="1">
      <c r="A58" s="135" t="s">
        <v>50</v>
      </c>
      <c r="B58" s="136"/>
      <c r="C58" s="35">
        <f>C59+C64+C65+C72+C77+C80+C84</f>
        <v>9513.2899999999991</v>
      </c>
      <c r="D58" s="35">
        <f>D59+D64+D65+D72+D77+D80+D84</f>
        <v>3.18</v>
      </c>
    </row>
    <row r="59" spans="1:4" ht="30.75" customHeight="1">
      <c r="A59" s="19" t="s">
        <v>54</v>
      </c>
      <c r="B59" s="31"/>
      <c r="C59" s="150">
        <v>0</v>
      </c>
      <c r="D59" s="150">
        <v>0</v>
      </c>
    </row>
    <row r="60" spans="1:4" ht="28.5" customHeight="1">
      <c r="A60" s="19" t="s">
        <v>56</v>
      </c>
      <c r="B60" s="93" t="s">
        <v>58</v>
      </c>
      <c r="C60" s="150"/>
      <c r="D60" s="150"/>
    </row>
    <row r="61" spans="1:4" ht="38.25" customHeight="1">
      <c r="A61" s="21" t="s">
        <v>55</v>
      </c>
      <c r="B61" s="93" t="s">
        <v>7</v>
      </c>
      <c r="C61" s="150"/>
      <c r="D61" s="150"/>
    </row>
    <row r="62" spans="1:4" ht="45.75" customHeight="1">
      <c r="A62" s="19" t="s">
        <v>57</v>
      </c>
      <c r="B62" s="93" t="s">
        <v>17</v>
      </c>
      <c r="C62" s="150"/>
      <c r="D62" s="150"/>
    </row>
    <row r="63" spans="1:4" ht="45.75" customHeight="1">
      <c r="A63" s="19" t="s">
        <v>40</v>
      </c>
      <c r="B63" s="93" t="s">
        <v>7</v>
      </c>
      <c r="C63" s="150"/>
      <c r="D63" s="150"/>
    </row>
    <row r="64" spans="1:4" ht="60">
      <c r="A64" s="11" t="s">
        <v>52</v>
      </c>
      <c r="B64" s="94" t="s">
        <v>59</v>
      </c>
      <c r="C64" s="36">
        <v>2094.12</v>
      </c>
      <c r="D64" s="36">
        <v>0.7</v>
      </c>
    </row>
    <row r="65" spans="1:4" ht="45">
      <c r="A65" s="11" t="s">
        <v>53</v>
      </c>
      <c r="B65" s="94"/>
      <c r="C65" s="147">
        <v>2453.11</v>
      </c>
      <c r="D65" s="147">
        <v>0.82</v>
      </c>
    </row>
    <row r="66" spans="1:4" ht="45">
      <c r="A66" s="22" t="s">
        <v>51</v>
      </c>
      <c r="B66" s="93" t="s">
        <v>66</v>
      </c>
      <c r="C66" s="148"/>
      <c r="D66" s="148"/>
    </row>
    <row r="67" spans="1:4" ht="63" customHeight="1">
      <c r="A67" s="11" t="s">
        <v>60</v>
      </c>
      <c r="B67" s="93" t="s">
        <v>66</v>
      </c>
      <c r="C67" s="148"/>
      <c r="D67" s="148"/>
    </row>
    <row r="68" spans="1:4" ht="46.5" customHeight="1">
      <c r="A68" s="11" t="s">
        <v>61</v>
      </c>
      <c r="B68" s="93" t="s">
        <v>66</v>
      </c>
      <c r="C68" s="148"/>
      <c r="D68" s="148"/>
    </row>
    <row r="69" spans="1:4" ht="60" customHeight="1">
      <c r="A69" s="11" t="s">
        <v>64</v>
      </c>
      <c r="B69" s="93" t="s">
        <v>66</v>
      </c>
      <c r="C69" s="148"/>
      <c r="D69" s="148"/>
    </row>
    <row r="70" spans="1:4" ht="30">
      <c r="A70" s="11" t="s">
        <v>62</v>
      </c>
      <c r="B70" s="93" t="s">
        <v>7</v>
      </c>
      <c r="C70" s="148"/>
      <c r="D70" s="148"/>
    </row>
    <row r="71" spans="1:4" ht="30">
      <c r="A71" s="11" t="s">
        <v>63</v>
      </c>
      <c r="B71" s="93" t="s">
        <v>65</v>
      </c>
      <c r="C71" s="149"/>
      <c r="D71" s="149"/>
    </row>
    <row r="72" spans="1:4" ht="30">
      <c r="A72" s="11" t="s">
        <v>67</v>
      </c>
      <c r="B72" s="10"/>
      <c r="C72" s="146">
        <v>0</v>
      </c>
      <c r="D72" s="146">
        <v>0</v>
      </c>
    </row>
    <row r="73" spans="1:4" ht="45">
      <c r="A73" s="11" t="s">
        <v>68</v>
      </c>
      <c r="B73" s="93" t="s">
        <v>65</v>
      </c>
      <c r="C73" s="146"/>
      <c r="D73" s="146"/>
    </row>
    <row r="74" spans="1:4" ht="30">
      <c r="A74" s="11" t="s">
        <v>69</v>
      </c>
      <c r="B74" s="93" t="s">
        <v>65</v>
      </c>
      <c r="C74" s="146"/>
      <c r="D74" s="146"/>
    </row>
    <row r="75" spans="1:4" ht="30">
      <c r="A75" s="13" t="s">
        <v>70</v>
      </c>
      <c r="B75" s="93" t="s">
        <v>7</v>
      </c>
      <c r="C75" s="146"/>
      <c r="D75" s="146"/>
    </row>
    <row r="76" spans="1:4" ht="30">
      <c r="A76" s="11" t="s">
        <v>71</v>
      </c>
      <c r="B76" s="93" t="s">
        <v>65</v>
      </c>
      <c r="C76" s="146"/>
      <c r="D76" s="146"/>
    </row>
    <row r="77" spans="1:4" ht="43.5">
      <c r="A77" s="8" t="s">
        <v>73</v>
      </c>
      <c r="B77" s="9"/>
      <c r="C77" s="146">
        <v>2423.1999999999998</v>
      </c>
      <c r="D77" s="146">
        <v>0.81</v>
      </c>
    </row>
    <row r="78" spans="1:4" ht="25.5" customHeight="1">
      <c r="A78" s="13" t="s">
        <v>72</v>
      </c>
      <c r="B78" s="12" t="s">
        <v>75</v>
      </c>
      <c r="C78" s="146"/>
      <c r="D78" s="146"/>
    </row>
    <row r="79" spans="1:4" ht="90">
      <c r="A79" s="11" t="s">
        <v>74</v>
      </c>
      <c r="B79" s="93" t="s">
        <v>66</v>
      </c>
      <c r="C79" s="146"/>
      <c r="D79" s="146"/>
    </row>
    <row r="80" spans="1:4" ht="43.5">
      <c r="A80" s="8" t="s">
        <v>76</v>
      </c>
      <c r="B80" s="9"/>
      <c r="C80" s="147">
        <v>2542.86</v>
      </c>
      <c r="D80" s="147">
        <v>0.85</v>
      </c>
    </row>
    <row r="81" spans="1:4" ht="32.25" customHeight="1">
      <c r="A81" s="11" t="s">
        <v>77</v>
      </c>
      <c r="B81" s="93" t="s">
        <v>65</v>
      </c>
      <c r="C81" s="148"/>
      <c r="D81" s="148"/>
    </row>
    <row r="82" spans="1:4" ht="75.75" customHeight="1">
      <c r="A82" s="11" t="s">
        <v>78</v>
      </c>
      <c r="B82" s="93" t="s">
        <v>7</v>
      </c>
      <c r="C82" s="148"/>
      <c r="D82" s="148"/>
    </row>
    <row r="83" spans="1:4" ht="30">
      <c r="A83" s="11" t="s">
        <v>79</v>
      </c>
      <c r="B83" s="93" t="s">
        <v>80</v>
      </c>
      <c r="C83" s="149"/>
      <c r="D83" s="149"/>
    </row>
    <row r="84" spans="1:4" ht="46.5" customHeight="1">
      <c r="A84" s="8" t="s">
        <v>81</v>
      </c>
      <c r="B84" s="9"/>
      <c r="C84" s="146">
        <v>0</v>
      </c>
      <c r="D84" s="146">
        <v>0</v>
      </c>
    </row>
    <row r="85" spans="1:4" ht="30">
      <c r="A85" s="11" t="s">
        <v>82</v>
      </c>
      <c r="B85" s="94" t="s">
        <v>86</v>
      </c>
      <c r="C85" s="146"/>
      <c r="D85" s="146"/>
    </row>
    <row r="86" spans="1:4" ht="30">
      <c r="A86" s="11" t="s">
        <v>83</v>
      </c>
      <c r="B86" s="94" t="s">
        <v>17</v>
      </c>
      <c r="C86" s="146"/>
      <c r="D86" s="146"/>
    </row>
    <row r="87" spans="1:4" ht="30">
      <c r="A87" s="11" t="s">
        <v>84</v>
      </c>
      <c r="B87" s="94" t="s">
        <v>87</v>
      </c>
      <c r="C87" s="146"/>
      <c r="D87" s="146"/>
    </row>
    <row r="88" spans="1:4" ht="30.75" customHeight="1">
      <c r="A88" s="11" t="s">
        <v>85</v>
      </c>
      <c r="B88" s="94" t="s">
        <v>75</v>
      </c>
      <c r="C88" s="146"/>
      <c r="D88" s="146"/>
    </row>
    <row r="89" spans="1:4" ht="31.5" customHeight="1">
      <c r="A89" s="205" t="s">
        <v>88</v>
      </c>
      <c r="B89" s="205"/>
      <c r="C89" s="38">
        <f>C90+C96+C104+C110+C111+C112+C113</f>
        <v>5773.78</v>
      </c>
      <c r="D89" s="38">
        <f>D90+D96+D104+D110+D111+D112+D113</f>
        <v>1.94</v>
      </c>
    </row>
    <row r="90" spans="1:4" ht="29.25" customHeight="1">
      <c r="A90" s="8" t="s">
        <v>89</v>
      </c>
      <c r="B90" s="10"/>
      <c r="C90" s="146">
        <v>0</v>
      </c>
      <c r="D90" s="146">
        <v>0</v>
      </c>
    </row>
    <row r="91" spans="1:4" ht="45">
      <c r="A91" s="11" t="s">
        <v>90</v>
      </c>
      <c r="B91" s="94" t="s">
        <v>17</v>
      </c>
      <c r="C91" s="146"/>
      <c r="D91" s="146"/>
    </row>
    <row r="92" spans="1:4" ht="60">
      <c r="A92" s="11" t="s">
        <v>91</v>
      </c>
      <c r="B92" s="94" t="s">
        <v>17</v>
      </c>
      <c r="C92" s="146"/>
      <c r="D92" s="146"/>
    </row>
    <row r="93" spans="1:4">
      <c r="A93" s="11" t="s">
        <v>92</v>
      </c>
      <c r="B93" s="94" t="s">
        <v>65</v>
      </c>
      <c r="C93" s="146"/>
      <c r="D93" s="146"/>
    </row>
    <row r="94" spans="1:4" ht="47.25" customHeight="1">
      <c r="A94" s="11" t="s">
        <v>93</v>
      </c>
      <c r="B94" s="93" t="s">
        <v>7</v>
      </c>
      <c r="C94" s="146"/>
      <c r="D94" s="146"/>
    </row>
    <row r="95" spans="1:4" ht="45">
      <c r="A95" s="11" t="s">
        <v>94</v>
      </c>
      <c r="B95" s="93" t="s">
        <v>80</v>
      </c>
      <c r="C95" s="146"/>
      <c r="D95" s="146"/>
    </row>
    <row r="96" spans="1:4" ht="88.5" customHeight="1">
      <c r="A96" s="8" t="s">
        <v>95</v>
      </c>
      <c r="B96" s="10"/>
      <c r="C96" s="146">
        <v>1406.05</v>
      </c>
      <c r="D96" s="146">
        <v>0.47</v>
      </c>
    </row>
    <row r="97" spans="1:4" ht="30">
      <c r="A97" s="11" t="s">
        <v>96</v>
      </c>
      <c r="B97" s="93" t="s">
        <v>7</v>
      </c>
      <c r="C97" s="146"/>
      <c r="D97" s="146"/>
    </row>
    <row r="98" spans="1:4" ht="45">
      <c r="A98" s="11" t="s">
        <v>102</v>
      </c>
      <c r="B98" s="93" t="s">
        <v>7</v>
      </c>
      <c r="C98" s="146"/>
      <c r="D98" s="146"/>
    </row>
    <row r="99" spans="1:4" ht="45">
      <c r="A99" s="11" t="s">
        <v>101</v>
      </c>
      <c r="B99" s="93" t="s">
        <v>7</v>
      </c>
      <c r="C99" s="146"/>
      <c r="D99" s="146"/>
    </row>
    <row r="100" spans="1:4" ht="30">
      <c r="A100" s="21" t="s">
        <v>100</v>
      </c>
      <c r="B100" s="93" t="s">
        <v>7</v>
      </c>
      <c r="C100" s="146"/>
      <c r="D100" s="146"/>
    </row>
    <row r="101" spans="1:4" ht="45">
      <c r="A101" s="11" t="s">
        <v>99</v>
      </c>
      <c r="B101" s="93" t="s">
        <v>97</v>
      </c>
      <c r="C101" s="146"/>
      <c r="D101" s="146"/>
    </row>
    <row r="102" spans="1:4">
      <c r="A102" s="11" t="s">
        <v>103</v>
      </c>
      <c r="B102" s="93" t="s">
        <v>17</v>
      </c>
      <c r="C102" s="146"/>
      <c r="D102" s="146"/>
    </row>
    <row r="103" spans="1:4" ht="30">
      <c r="A103" s="11" t="s">
        <v>98</v>
      </c>
      <c r="B103" s="93" t="s">
        <v>7</v>
      </c>
      <c r="C103" s="146"/>
      <c r="D103" s="146"/>
    </row>
    <row r="104" spans="1:4" ht="29.25">
      <c r="A104" s="8" t="s">
        <v>104</v>
      </c>
      <c r="B104" s="10"/>
      <c r="C104" s="146">
        <v>1406.05</v>
      </c>
      <c r="D104" s="146">
        <v>0.48</v>
      </c>
    </row>
    <row r="105" spans="1:4">
      <c r="A105" s="11" t="s">
        <v>106</v>
      </c>
      <c r="B105" s="6" t="s">
        <v>105</v>
      </c>
      <c r="C105" s="146"/>
      <c r="D105" s="146"/>
    </row>
    <row r="106" spans="1:4" ht="30">
      <c r="A106" s="11" t="s">
        <v>107</v>
      </c>
      <c r="B106" s="93" t="s">
        <v>97</v>
      </c>
      <c r="C106" s="146"/>
      <c r="D106" s="146"/>
    </row>
    <row r="107" spans="1:4" ht="30">
      <c r="A107" s="11" t="s">
        <v>108</v>
      </c>
      <c r="B107" s="6" t="s">
        <v>7</v>
      </c>
      <c r="C107" s="146"/>
      <c r="D107" s="146"/>
    </row>
    <row r="108" spans="1:4" ht="30">
      <c r="A108" s="11" t="s">
        <v>109</v>
      </c>
      <c r="B108" s="93" t="s">
        <v>17</v>
      </c>
      <c r="C108" s="146"/>
      <c r="D108" s="146"/>
    </row>
    <row r="109" spans="1:4" ht="30">
      <c r="A109" s="11" t="s">
        <v>110</v>
      </c>
      <c r="B109" s="93" t="s">
        <v>17</v>
      </c>
      <c r="C109" s="146"/>
      <c r="D109" s="146"/>
    </row>
    <row r="110" spans="1:4" ht="30">
      <c r="A110" s="25" t="s">
        <v>112</v>
      </c>
      <c r="B110" s="24" t="s">
        <v>111</v>
      </c>
      <c r="C110" s="36">
        <v>0</v>
      </c>
      <c r="D110" s="36">
        <v>0</v>
      </c>
    </row>
    <row r="111" spans="1:4" ht="24.75" customHeight="1">
      <c r="A111" s="29" t="s">
        <v>113</v>
      </c>
      <c r="B111" s="28" t="s">
        <v>58</v>
      </c>
      <c r="C111" s="37">
        <v>0</v>
      </c>
      <c r="D111" s="37">
        <v>0</v>
      </c>
    </row>
    <row r="112" spans="1:4" ht="72.75" customHeight="1">
      <c r="A112" s="8" t="s">
        <v>115</v>
      </c>
      <c r="B112" s="93" t="s">
        <v>114</v>
      </c>
      <c r="C112" s="36">
        <v>0</v>
      </c>
      <c r="D112" s="36">
        <v>0</v>
      </c>
    </row>
    <row r="113" spans="1:4" ht="103.5" customHeight="1">
      <c r="A113" s="11" t="s">
        <v>116</v>
      </c>
      <c r="B113" s="94" t="s">
        <v>86</v>
      </c>
      <c r="C113" s="36">
        <v>2961.68</v>
      </c>
      <c r="D113" s="36">
        <v>0.99</v>
      </c>
    </row>
    <row r="114" spans="1:4" ht="31.5" customHeight="1">
      <c r="A114" s="26" t="s">
        <v>117</v>
      </c>
      <c r="B114" s="93" t="s">
        <v>114</v>
      </c>
      <c r="C114" s="96">
        <v>3051.43</v>
      </c>
      <c r="D114" s="96">
        <v>1.02</v>
      </c>
    </row>
    <row r="115" spans="1:4" ht="24" customHeight="1">
      <c r="A115" s="141" t="s">
        <v>119</v>
      </c>
      <c r="B115" s="142"/>
      <c r="C115" s="39">
        <f>C114+C89+C58+C15</f>
        <v>30514.32</v>
      </c>
      <c r="D115" s="39">
        <f>D114+D89+D58+D15</f>
        <v>10.210000000000001</v>
      </c>
    </row>
    <row r="116" spans="1:4" ht="54" customHeight="1">
      <c r="A116" s="27" t="s">
        <v>120</v>
      </c>
      <c r="B116" s="93" t="s">
        <v>118</v>
      </c>
      <c r="C116" s="38">
        <v>14269.93</v>
      </c>
      <c r="D116" s="40">
        <v>4.7699999999999996</v>
      </c>
    </row>
    <row r="117" spans="1:4" ht="23.25" customHeight="1">
      <c r="A117" s="141" t="s">
        <v>121</v>
      </c>
      <c r="B117" s="142"/>
      <c r="C117" s="114">
        <f>C115+C116</f>
        <v>44784.25</v>
      </c>
      <c r="D117" s="114">
        <f>D115+D116</f>
        <v>14.98</v>
      </c>
    </row>
    <row r="118" spans="1:4">
      <c r="A118" s="3"/>
    </row>
    <row r="119" spans="1:4">
      <c r="A119" s="3"/>
    </row>
    <row r="120" spans="1:4">
      <c r="A120" s="3"/>
    </row>
    <row r="121" spans="1:4">
      <c r="A121" s="3"/>
    </row>
    <row r="122" spans="1:4">
      <c r="A122" s="3"/>
    </row>
    <row r="123" spans="1:4">
      <c r="A123" s="3"/>
    </row>
    <row r="124" spans="1:4">
      <c r="A124" s="3"/>
    </row>
    <row r="125" spans="1:4">
      <c r="A125" s="3"/>
    </row>
    <row r="126" spans="1:4">
      <c r="A126" s="3"/>
    </row>
  </sheetData>
  <mergeCells count="60">
    <mergeCell ref="C1:D1"/>
    <mergeCell ref="C2:D2"/>
    <mergeCell ref="C3:D3"/>
    <mergeCell ref="A117:B117"/>
    <mergeCell ref="C80:C83"/>
    <mergeCell ref="D80:D83"/>
    <mergeCell ref="C84:C88"/>
    <mergeCell ref="D84:D88"/>
    <mergeCell ref="A89:B89"/>
    <mergeCell ref="C90:C95"/>
    <mergeCell ref="D90:D95"/>
    <mergeCell ref="C96:C103"/>
    <mergeCell ref="D96:D103"/>
    <mergeCell ref="C104:C109"/>
    <mergeCell ref="D104:D109"/>
    <mergeCell ref="A115:B115"/>
    <mergeCell ref="C65:C71"/>
    <mergeCell ref="D65:D71"/>
    <mergeCell ref="C72:C76"/>
    <mergeCell ref="D72:D76"/>
    <mergeCell ref="C77:C79"/>
    <mergeCell ref="D77:D79"/>
    <mergeCell ref="A55:B55"/>
    <mergeCell ref="C55:C57"/>
    <mergeCell ref="D55:D57"/>
    <mergeCell ref="A58:B58"/>
    <mergeCell ref="C59:C63"/>
    <mergeCell ref="D59:D63"/>
    <mergeCell ref="A44:B44"/>
    <mergeCell ref="C44:C47"/>
    <mergeCell ref="D44:D47"/>
    <mergeCell ref="A48:B48"/>
    <mergeCell ref="C48:C52"/>
    <mergeCell ref="D48:D52"/>
    <mergeCell ref="A35:B35"/>
    <mergeCell ref="C35:C38"/>
    <mergeCell ref="D35:D38"/>
    <mergeCell ref="A39:B39"/>
    <mergeCell ref="C39:C43"/>
    <mergeCell ref="D39:D43"/>
    <mergeCell ref="A29:B29"/>
    <mergeCell ref="C29:C31"/>
    <mergeCell ref="D29:D31"/>
    <mergeCell ref="A32:B32"/>
    <mergeCell ref="C32:C34"/>
    <mergeCell ref="D32:D34"/>
    <mergeCell ref="A21:B21"/>
    <mergeCell ref="C21:C24"/>
    <mergeCell ref="D21:D24"/>
    <mergeCell ref="A25:B25"/>
    <mergeCell ref="C25:C28"/>
    <mergeCell ref="D25:D28"/>
    <mergeCell ref="A16:B16"/>
    <mergeCell ref="C16:C20"/>
    <mergeCell ref="D16:D20"/>
    <mergeCell ref="A7:D7"/>
    <mergeCell ref="A8:D8"/>
    <mergeCell ref="A9:D9"/>
    <mergeCell ref="C13:D13"/>
    <mergeCell ref="A15:B15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root</cp:lastModifiedBy>
  <cp:lastPrinted>2020-05-22T12:23:36Z</cp:lastPrinted>
  <dcterms:created xsi:type="dcterms:W3CDTF">2019-11-06T04:21:00Z</dcterms:created>
  <dcterms:modified xsi:type="dcterms:W3CDTF">2020-06-02T06:34:53Z</dcterms:modified>
</cp:coreProperties>
</file>