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600" windowWidth="20490" windowHeight="10920" tabRatio="816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66" i="1"/>
  <c r="Q165"/>
  <c r="AB162"/>
  <c r="AD162" s="1"/>
  <c r="Y162"/>
  <c r="W162"/>
  <c r="U162"/>
  <c r="AB161"/>
  <c r="AD161" s="1"/>
  <c r="Q161"/>
  <c r="U161" s="1"/>
  <c r="W161" s="1"/>
  <c r="Y161" s="1"/>
  <c r="O161"/>
  <c r="M161"/>
  <c r="L161"/>
  <c r="AD160"/>
  <c r="AB160"/>
  <c r="W160"/>
  <c r="U160"/>
  <c r="Y160" s="1"/>
  <c r="K160"/>
  <c r="AB159"/>
  <c r="AD159" s="1"/>
  <c r="Y159"/>
  <c r="W159"/>
  <c r="U159"/>
  <c r="K159"/>
  <c r="AD158"/>
  <c r="AB158"/>
  <c r="W158"/>
  <c r="U158"/>
  <c r="Y158" s="1"/>
  <c r="O158"/>
  <c r="M158"/>
  <c r="K158"/>
  <c r="J158"/>
  <c r="I158"/>
  <c r="H158"/>
  <c r="G158"/>
  <c r="F158"/>
  <c r="E158"/>
  <c r="D158"/>
  <c r="AB157"/>
  <c r="AD157" s="1"/>
  <c r="Q157"/>
  <c r="U157" s="1"/>
  <c r="W157" s="1"/>
  <c r="Y157" s="1"/>
  <c r="O157"/>
  <c r="M157"/>
  <c r="K157"/>
  <c r="J157"/>
  <c r="I157"/>
  <c r="H157"/>
  <c r="G157"/>
  <c r="F157"/>
  <c r="E157"/>
  <c r="D157"/>
  <c r="AB156"/>
  <c r="AD156" s="1"/>
  <c r="U156"/>
  <c r="W156" s="1"/>
  <c r="Y156" s="1"/>
  <c r="AD155"/>
  <c r="AB155"/>
  <c r="U155"/>
  <c r="W155" s="1"/>
  <c r="Y155" s="1"/>
  <c r="Q155"/>
  <c r="K155"/>
  <c r="G155"/>
  <c r="AD154"/>
  <c r="AB154"/>
  <c r="U154"/>
  <c r="W154" s="1"/>
  <c r="Y154" s="1"/>
  <c r="AB153"/>
  <c r="AD153" s="1"/>
  <c r="W153"/>
  <c r="U153"/>
  <c r="Y153" s="1"/>
  <c r="K153"/>
  <c r="M153" s="1"/>
  <c r="O153" s="1"/>
  <c r="D153"/>
  <c r="G153" s="1"/>
  <c r="AB152"/>
  <c r="AD152" s="1"/>
  <c r="Y152"/>
  <c r="W152"/>
  <c r="U152"/>
  <c r="K152"/>
  <c r="M152" s="1"/>
  <c r="O152" s="1"/>
  <c r="G152"/>
  <c r="AD151"/>
  <c r="AB151"/>
  <c r="W151"/>
  <c r="U151"/>
  <c r="Y151" s="1"/>
  <c r="M151"/>
  <c r="O151" s="1"/>
  <c r="K151"/>
  <c r="G151"/>
  <c r="G149" s="1"/>
  <c r="AB150"/>
  <c r="AD150" s="1"/>
  <c r="W150"/>
  <c r="Q150"/>
  <c r="U150" s="1"/>
  <c r="Y150" s="1"/>
  <c r="K150"/>
  <c r="G150"/>
  <c r="AC149"/>
  <c r="AA149"/>
  <c r="Z149"/>
  <c r="AB149" s="1"/>
  <c r="AD149" s="1"/>
  <c r="X149"/>
  <c r="V149"/>
  <c r="T149"/>
  <c r="R149"/>
  <c r="O149"/>
  <c r="Q149" s="1"/>
  <c r="U149" s="1"/>
  <c r="W149" s="1"/>
  <c r="Y149" s="1"/>
  <c r="M149"/>
  <c r="K149"/>
  <c r="J149"/>
  <c r="I149"/>
  <c r="H149"/>
  <c r="F149"/>
  <c r="E149"/>
  <c r="D149"/>
  <c r="AD148"/>
  <c r="AB148"/>
  <c r="U148"/>
  <c r="W148" s="1"/>
  <c r="Y148" s="1"/>
  <c r="Q148"/>
  <c r="K148"/>
  <c r="G148"/>
  <c r="Z147"/>
  <c r="AB147" s="1"/>
  <c r="AD147" s="1"/>
  <c r="R147"/>
  <c r="O147"/>
  <c r="M147"/>
  <c r="K147"/>
  <c r="J147"/>
  <c r="I147"/>
  <c r="H147"/>
  <c r="G147"/>
  <c r="F147"/>
  <c r="E147"/>
  <c r="D147"/>
  <c r="AD146"/>
  <c r="AB146"/>
  <c r="Y146"/>
  <c r="U146"/>
  <c r="W146" s="1"/>
  <c r="Q146"/>
  <c r="K146"/>
  <c r="K125" s="1"/>
  <c r="AB145"/>
  <c r="AD145" s="1"/>
  <c r="Q145"/>
  <c r="U145" s="1"/>
  <c r="W145" s="1"/>
  <c r="Y145" s="1"/>
  <c r="K145"/>
  <c r="G145"/>
  <c r="AB144"/>
  <c r="AD144" s="1"/>
  <c r="W144"/>
  <c r="Y144" s="1"/>
  <c r="Q144"/>
  <c r="U144" s="1"/>
  <c r="K144"/>
  <c r="AD143"/>
  <c r="AB143"/>
  <c r="U143"/>
  <c r="W143" s="1"/>
  <c r="Y143" s="1"/>
  <c r="Q143"/>
  <c r="K143"/>
  <c r="AB142"/>
  <c r="AD142" s="1"/>
  <c r="W142"/>
  <c r="U142"/>
  <c r="Y142" s="1"/>
  <c r="K142"/>
  <c r="AB141"/>
  <c r="AD141" s="1"/>
  <c r="W141"/>
  <c r="U141"/>
  <c r="Y141" s="1"/>
  <c r="K141"/>
  <c r="G141"/>
  <c r="AD140"/>
  <c r="AB140"/>
  <c r="W140"/>
  <c r="U140"/>
  <c r="Y140" s="1"/>
  <c r="K140"/>
  <c r="G140"/>
  <c r="AB139"/>
  <c r="AD139" s="1"/>
  <c r="W139"/>
  <c r="U139"/>
  <c r="Y139" s="1"/>
  <c r="K139"/>
  <c r="AB138"/>
  <c r="AD138" s="1"/>
  <c r="W138"/>
  <c r="U138"/>
  <c r="Y138" s="1"/>
  <c r="K138"/>
  <c r="I138"/>
  <c r="G138"/>
  <c r="AB137"/>
  <c r="AD137" s="1"/>
  <c r="W137"/>
  <c r="U137"/>
  <c r="Y137" s="1"/>
  <c r="K137"/>
  <c r="I137"/>
  <c r="G137"/>
  <c r="AB136"/>
  <c r="AD136" s="1"/>
  <c r="Y136"/>
  <c r="W136"/>
  <c r="U136"/>
  <c r="K136"/>
  <c r="I136"/>
  <c r="G136"/>
  <c r="AB135"/>
  <c r="AD135" s="1"/>
  <c r="W135"/>
  <c r="U135"/>
  <c r="Y135" s="1"/>
  <c r="K135"/>
  <c r="I135"/>
  <c r="G135"/>
  <c r="AB134"/>
  <c r="AD134" s="1"/>
  <c r="W134"/>
  <c r="U134"/>
  <c r="Y134" s="1"/>
  <c r="K134"/>
  <c r="G134"/>
  <c r="AD133"/>
  <c r="AB133"/>
  <c r="W133"/>
  <c r="U133"/>
  <c r="Y133" s="1"/>
  <c r="K133"/>
  <c r="G133"/>
  <c r="AB132"/>
  <c r="AD132" s="1"/>
  <c r="Q132"/>
  <c r="U132" s="1"/>
  <c r="W132" s="1"/>
  <c r="Y132" s="1"/>
  <c r="K132"/>
  <c r="G132"/>
  <c r="AB131"/>
  <c r="AD131" s="1"/>
  <c r="Y131"/>
  <c r="W131"/>
  <c r="U131"/>
  <c r="O131"/>
  <c r="M131"/>
  <c r="G131"/>
  <c r="AB130"/>
  <c r="AD130" s="1"/>
  <c r="Y130"/>
  <c r="W130"/>
  <c r="U130"/>
  <c r="O130"/>
  <c r="M130"/>
  <c r="G130"/>
  <c r="AB129"/>
  <c r="AD129" s="1"/>
  <c r="Y129"/>
  <c r="W129"/>
  <c r="U129"/>
  <c r="O129"/>
  <c r="M129"/>
  <c r="G129"/>
  <c r="AB128"/>
  <c r="AD128" s="1"/>
  <c r="Y128"/>
  <c r="W128"/>
  <c r="U128"/>
  <c r="O128"/>
  <c r="M128"/>
  <c r="G128"/>
  <c r="AB127"/>
  <c r="AD127" s="1"/>
  <c r="Y127"/>
  <c r="W127"/>
  <c r="U127"/>
  <c r="O127"/>
  <c r="M127"/>
  <c r="G127"/>
  <c r="AB126"/>
  <c r="AD126" s="1"/>
  <c r="Y126"/>
  <c r="W126"/>
  <c r="U126"/>
  <c r="O126"/>
  <c r="M126"/>
  <c r="G126"/>
  <c r="AB125"/>
  <c r="AD125" s="1"/>
  <c r="Z125"/>
  <c r="R125"/>
  <c r="M125"/>
  <c r="L125"/>
  <c r="J125"/>
  <c r="I125"/>
  <c r="I112" s="1"/>
  <c r="H125"/>
  <c r="F125"/>
  <c r="E125"/>
  <c r="D125"/>
  <c r="Z124"/>
  <c r="AB124" s="1"/>
  <c r="AD124" s="1"/>
  <c r="Q124"/>
  <c r="U124" s="1"/>
  <c r="W124" s="1"/>
  <c r="Y124" s="1"/>
  <c r="O124"/>
  <c r="O123" s="1"/>
  <c r="Q123" s="1"/>
  <c r="U123" s="1"/>
  <c r="K124"/>
  <c r="G124"/>
  <c r="AC123"/>
  <c r="AA123"/>
  <c r="Z123"/>
  <c r="X123"/>
  <c r="V123"/>
  <c r="V117" s="1"/>
  <c r="V112" s="1"/>
  <c r="T123"/>
  <c r="S123"/>
  <c r="R123"/>
  <c r="R117" s="1"/>
  <c r="P123"/>
  <c r="N123"/>
  <c r="N117" s="1"/>
  <c r="M123"/>
  <c r="L123"/>
  <c r="K123"/>
  <c r="J123"/>
  <c r="J117" s="1"/>
  <c r="J112" s="1"/>
  <c r="J111" s="1"/>
  <c r="G123"/>
  <c r="D123"/>
  <c r="AB122"/>
  <c r="AD122" s="1"/>
  <c r="Y122"/>
  <c r="W122"/>
  <c r="U122"/>
  <c r="AD121"/>
  <c r="AB121"/>
  <c r="W121"/>
  <c r="U121"/>
  <c r="Y121" s="1"/>
  <c r="K121"/>
  <c r="G121"/>
  <c r="AB120"/>
  <c r="AD120" s="1"/>
  <c r="Y120"/>
  <c r="W120"/>
  <c r="U120"/>
  <c r="O120"/>
  <c r="M120"/>
  <c r="G120"/>
  <c r="AB119"/>
  <c r="AD119" s="1"/>
  <c r="Z119"/>
  <c r="U119"/>
  <c r="W119" s="1"/>
  <c r="Y119" s="1"/>
  <c r="Q119"/>
  <c r="G119"/>
  <c r="AB118"/>
  <c r="AD118" s="1"/>
  <c r="Q118"/>
  <c r="U118" s="1"/>
  <c r="W118" s="1"/>
  <c r="Y118" s="1"/>
  <c r="AC117"/>
  <c r="AA117"/>
  <c r="AA112" s="1"/>
  <c r="AA111" s="1"/>
  <c r="AA164" s="1"/>
  <c r="X117"/>
  <c r="T117"/>
  <c r="S117"/>
  <c r="P117"/>
  <c r="O117"/>
  <c r="M117"/>
  <c r="M166" s="1"/>
  <c r="L117"/>
  <c r="K117"/>
  <c r="G117"/>
  <c r="F117"/>
  <c r="E117"/>
  <c r="E112" s="1"/>
  <c r="D117"/>
  <c r="AB116"/>
  <c r="AD116" s="1"/>
  <c r="Y116"/>
  <c r="W116"/>
  <c r="U116"/>
  <c r="K116"/>
  <c r="G116"/>
  <c r="G113" s="1"/>
  <c r="AD115"/>
  <c r="AB115"/>
  <c r="W115"/>
  <c r="U115"/>
  <c r="Y115" s="1"/>
  <c r="K115"/>
  <c r="M115" s="1"/>
  <c r="G115"/>
  <c r="AB114"/>
  <c r="AD114" s="1"/>
  <c r="Q114"/>
  <c r="U114" s="1"/>
  <c r="W114" s="1"/>
  <c r="Y114" s="1"/>
  <c r="K114"/>
  <c r="G114"/>
  <c r="Z113"/>
  <c r="S113"/>
  <c r="S112" s="1"/>
  <c r="S111" s="1"/>
  <c r="S164" s="1"/>
  <c r="R113"/>
  <c r="J113"/>
  <c r="I113"/>
  <c r="H113"/>
  <c r="H112" s="1"/>
  <c r="F113"/>
  <c r="E113"/>
  <c r="D113"/>
  <c r="D112" s="1"/>
  <c r="D111" s="1"/>
  <c r="AC112"/>
  <c r="X112"/>
  <c r="T112"/>
  <c r="P112"/>
  <c r="L112"/>
  <c r="F112"/>
  <c r="AC111"/>
  <c r="AC164" s="1"/>
  <c r="X111"/>
  <c r="X164" s="1"/>
  <c r="V111"/>
  <c r="V164" s="1"/>
  <c r="T111"/>
  <c r="T164" s="1"/>
  <c r="P111"/>
  <c r="P164" s="1"/>
  <c r="L111"/>
  <c r="L164" s="1"/>
  <c r="AB110"/>
  <c r="AD110" s="1"/>
  <c r="Q110"/>
  <c r="U110" s="1"/>
  <c r="W110" s="1"/>
  <c r="Y110" s="1"/>
  <c r="AD109"/>
  <c r="AB109"/>
  <c r="Z109"/>
  <c r="R109"/>
  <c r="O109"/>
  <c r="M109"/>
  <c r="AB108"/>
  <c r="AD108" s="1"/>
  <c r="Q108"/>
  <c r="U108" s="1"/>
  <c r="W108" s="1"/>
  <c r="Y108" s="1"/>
  <c r="AD107"/>
  <c r="AB107"/>
  <c r="Z107"/>
  <c r="W107"/>
  <c r="Y107" s="1"/>
  <c r="R107"/>
  <c r="O107"/>
  <c r="Q107" s="1"/>
  <c r="U107" s="1"/>
  <c r="M107"/>
  <c r="AB106"/>
  <c r="AD106" s="1"/>
  <c r="Y106"/>
  <c r="W106"/>
  <c r="U106"/>
  <c r="M106"/>
  <c r="O106" s="1"/>
  <c r="G106"/>
  <c r="AB105"/>
  <c r="AD105" s="1"/>
  <c r="Y105"/>
  <c r="W105"/>
  <c r="U105"/>
  <c r="M105"/>
  <c r="O105" s="1"/>
  <c r="G105"/>
  <c r="AB104"/>
  <c r="AD104" s="1"/>
  <c r="Y104"/>
  <c r="W104"/>
  <c r="U104"/>
  <c r="M104"/>
  <c r="O104" s="1"/>
  <c r="G104"/>
  <c r="AB103"/>
  <c r="AD103" s="1"/>
  <c r="Y103"/>
  <c r="W103"/>
  <c r="U103"/>
  <c r="M103"/>
  <c r="O103" s="1"/>
  <c r="G103"/>
  <c r="AD102"/>
  <c r="AB102"/>
  <c r="Y102"/>
  <c r="U102"/>
  <c r="W102" s="1"/>
  <c r="Q102"/>
  <c r="K102"/>
  <c r="G102"/>
  <c r="Z101"/>
  <c r="AB101" s="1"/>
  <c r="AD101" s="1"/>
  <c r="R101"/>
  <c r="R87" s="1"/>
  <c r="O101"/>
  <c r="Q101" s="1"/>
  <c r="U101" s="1"/>
  <c r="W101" s="1"/>
  <c r="Y101" s="1"/>
  <c r="M101"/>
  <c r="K101"/>
  <c r="J101"/>
  <c r="I101"/>
  <c r="H101"/>
  <c r="G101"/>
  <c r="F101"/>
  <c r="E101"/>
  <c r="D101"/>
  <c r="AD100"/>
  <c r="AB100"/>
  <c r="W100"/>
  <c r="U100"/>
  <c r="Y100" s="1"/>
  <c r="K100"/>
  <c r="AB99"/>
  <c r="AD99" s="1"/>
  <c r="Y99"/>
  <c r="W99"/>
  <c r="U99"/>
  <c r="M99"/>
  <c r="O99" s="1"/>
  <c r="K99"/>
  <c r="G99"/>
  <c r="AB98"/>
  <c r="AD98" s="1"/>
  <c r="Q98"/>
  <c r="U98" s="1"/>
  <c r="W98" s="1"/>
  <c r="Y98" s="1"/>
  <c r="AB97"/>
  <c r="AD97" s="1"/>
  <c r="Q97"/>
  <c r="U97" s="1"/>
  <c r="W97" s="1"/>
  <c r="Y97" s="1"/>
  <c r="AB96"/>
  <c r="AD96" s="1"/>
  <c r="Z96"/>
  <c r="R96"/>
  <c r="Q96"/>
  <c r="U96" s="1"/>
  <c r="W96" s="1"/>
  <c r="Y96" s="1"/>
  <c r="O96"/>
  <c r="M96"/>
  <c r="AB95"/>
  <c r="AD95" s="1"/>
  <c r="Q95"/>
  <c r="U95" s="1"/>
  <c r="W95" s="1"/>
  <c r="Y95" s="1"/>
  <c r="AB94"/>
  <c r="AD94" s="1"/>
  <c r="Z94"/>
  <c r="R94"/>
  <c r="Q94"/>
  <c r="U94" s="1"/>
  <c r="W94" s="1"/>
  <c r="Y94" s="1"/>
  <c r="O94"/>
  <c r="M94"/>
  <c r="AB93"/>
  <c r="AD93" s="1"/>
  <c r="Q93"/>
  <c r="U93" s="1"/>
  <c r="W93" s="1"/>
  <c r="Y93" s="1"/>
  <c r="K93"/>
  <c r="G93"/>
  <c r="AB92"/>
  <c r="AD92" s="1"/>
  <c r="Z92"/>
  <c r="U92"/>
  <c r="W92" s="1"/>
  <c r="Y92" s="1"/>
  <c r="R92"/>
  <c r="Q92"/>
  <c r="O92"/>
  <c r="M92"/>
  <c r="AB91"/>
  <c r="AD91" s="1"/>
  <c r="Q91"/>
  <c r="U91" s="1"/>
  <c r="W91" s="1"/>
  <c r="Y91" s="1"/>
  <c r="AB90"/>
  <c r="AD90" s="1"/>
  <c r="Z90"/>
  <c r="U90"/>
  <c r="W90" s="1"/>
  <c r="Y90" s="1"/>
  <c r="R90"/>
  <c r="Q90"/>
  <c r="O90"/>
  <c r="M90"/>
  <c r="M87" s="1"/>
  <c r="AB89"/>
  <c r="AD89" s="1"/>
  <c r="W89"/>
  <c r="U89"/>
  <c r="Y89" s="1"/>
  <c r="K89"/>
  <c r="AB88"/>
  <c r="AD88" s="1"/>
  <c r="W88"/>
  <c r="U88"/>
  <c r="Y88" s="1"/>
  <c r="K88"/>
  <c r="K87" s="1"/>
  <c r="AB87"/>
  <c r="AD87" s="1"/>
  <c r="Z87"/>
  <c r="J87"/>
  <c r="I87"/>
  <c r="H87"/>
  <c r="G87"/>
  <c r="F87"/>
  <c r="E87"/>
  <c r="D87"/>
  <c r="AB86"/>
  <c r="AD86" s="1"/>
  <c r="Y86"/>
  <c r="W86"/>
  <c r="U86"/>
  <c r="O86"/>
  <c r="M86"/>
  <c r="I86"/>
  <c r="G86"/>
  <c r="AD85"/>
  <c r="AB85"/>
  <c r="W85"/>
  <c r="U85"/>
  <c r="Y85" s="1"/>
  <c r="M85"/>
  <c r="O85" s="1"/>
  <c r="G85"/>
  <c r="I85" s="1"/>
  <c r="AB84"/>
  <c r="AD84" s="1"/>
  <c r="Q84"/>
  <c r="U84" s="1"/>
  <c r="W84" s="1"/>
  <c r="Y84" s="1"/>
  <c r="K84"/>
  <c r="G84"/>
  <c r="G83" s="1"/>
  <c r="G82" s="1"/>
  <c r="AB83"/>
  <c r="AD83" s="1"/>
  <c r="Z83"/>
  <c r="Y83"/>
  <c r="R83"/>
  <c r="Q83"/>
  <c r="U83" s="1"/>
  <c r="W83" s="1"/>
  <c r="O83"/>
  <c r="M83"/>
  <c r="K83"/>
  <c r="J83"/>
  <c r="J82" s="1"/>
  <c r="J79" s="1"/>
  <c r="I83"/>
  <c r="H83"/>
  <c r="F83"/>
  <c r="F82" s="1"/>
  <c r="E83"/>
  <c r="D83"/>
  <c r="AB82"/>
  <c r="AD82" s="1"/>
  <c r="Z82"/>
  <c r="U82"/>
  <c r="W82" s="1"/>
  <c r="Y82" s="1"/>
  <c r="R82"/>
  <c r="Q82"/>
  <c r="O82"/>
  <c r="M82"/>
  <c r="M79" s="1"/>
  <c r="K82"/>
  <c r="I82"/>
  <c r="H82"/>
  <c r="E82"/>
  <c r="D82"/>
  <c r="D79" s="1"/>
  <c r="AB81"/>
  <c r="AD81" s="1"/>
  <c r="Q81"/>
  <c r="U81" s="1"/>
  <c r="W81" s="1"/>
  <c r="Y81" s="1"/>
  <c r="K81"/>
  <c r="G81"/>
  <c r="G80" s="1"/>
  <c r="AB80"/>
  <c r="AD80" s="1"/>
  <c r="Z80"/>
  <c r="Y80"/>
  <c r="R80"/>
  <c r="Q80"/>
  <c r="U80" s="1"/>
  <c r="W80" s="1"/>
  <c r="O80"/>
  <c r="M80"/>
  <c r="K80"/>
  <c r="J80"/>
  <c r="I80"/>
  <c r="H80"/>
  <c r="F80"/>
  <c r="E80"/>
  <c r="D80"/>
  <c r="AB79"/>
  <c r="AD79" s="1"/>
  <c r="Z79"/>
  <c r="U79"/>
  <c r="W79" s="1"/>
  <c r="Y79" s="1"/>
  <c r="R79"/>
  <c r="Q79"/>
  <c r="O79"/>
  <c r="K79"/>
  <c r="I79"/>
  <c r="H79"/>
  <c r="E79"/>
  <c r="AB78"/>
  <c r="AD78" s="1"/>
  <c r="W78"/>
  <c r="Y78" s="1"/>
  <c r="Q78"/>
  <c r="U78" s="1"/>
  <c r="K78"/>
  <c r="J78"/>
  <c r="J70" s="1"/>
  <c r="I78"/>
  <c r="H78"/>
  <c r="G78"/>
  <c r="F78"/>
  <c r="F70" s="1"/>
  <c r="E78"/>
  <c r="D78"/>
  <c r="AB77"/>
  <c r="AD77" s="1"/>
  <c r="Z77"/>
  <c r="U77"/>
  <c r="W77" s="1"/>
  <c r="Y77" s="1"/>
  <c r="R77"/>
  <c r="Q77"/>
  <c r="O77"/>
  <c r="M77"/>
  <c r="M74" s="1"/>
  <c r="G77"/>
  <c r="AD76"/>
  <c r="AB76"/>
  <c r="Y76"/>
  <c r="U76"/>
  <c r="W76" s="1"/>
  <c r="Q76"/>
  <c r="Z75"/>
  <c r="AB75" s="1"/>
  <c r="AD75" s="1"/>
  <c r="R75"/>
  <c r="O75"/>
  <c r="M75"/>
  <c r="Z74"/>
  <c r="AB74" s="1"/>
  <c r="AD74" s="1"/>
  <c r="R74"/>
  <c r="G74"/>
  <c r="AB73"/>
  <c r="AD73" s="1"/>
  <c r="Q73"/>
  <c r="U73" s="1"/>
  <c r="W73" s="1"/>
  <c r="Y73" s="1"/>
  <c r="G73"/>
  <c r="AD72"/>
  <c r="Z72"/>
  <c r="AB72" s="1"/>
  <c r="R72"/>
  <c r="R71" s="1"/>
  <c r="R70" s="1"/>
  <c r="O72"/>
  <c r="M72"/>
  <c r="G72"/>
  <c r="M71"/>
  <c r="E71"/>
  <c r="D71"/>
  <c r="G71" s="1"/>
  <c r="K70"/>
  <c r="I70"/>
  <c r="H70"/>
  <c r="G70"/>
  <c r="E70"/>
  <c r="D70"/>
  <c r="AD69"/>
  <c r="AB69"/>
  <c r="Y69"/>
  <c r="W69"/>
  <c r="U69"/>
  <c r="M69"/>
  <c r="M64" s="1"/>
  <c r="M63" s="1"/>
  <c r="K69"/>
  <c r="O69" s="1"/>
  <c r="G69"/>
  <c r="AB68"/>
  <c r="AD68" s="1"/>
  <c r="Q68"/>
  <c r="U68" s="1"/>
  <c r="W68" s="1"/>
  <c r="Y68" s="1"/>
  <c r="K68"/>
  <c r="G68"/>
  <c r="AB67"/>
  <c r="AD67" s="1"/>
  <c r="Q67"/>
  <c r="U67" s="1"/>
  <c r="W67" s="1"/>
  <c r="Y67" s="1"/>
  <c r="K67"/>
  <c r="G67"/>
  <c r="AB66"/>
  <c r="AD66" s="1"/>
  <c r="Y66"/>
  <c r="W66"/>
  <c r="U66"/>
  <c r="O66"/>
  <c r="M66"/>
  <c r="K66"/>
  <c r="G66"/>
  <c r="AD65"/>
  <c r="AB65"/>
  <c r="U65"/>
  <c r="W65" s="1"/>
  <c r="Y65" s="1"/>
  <c r="Q65"/>
  <c r="K65"/>
  <c r="G65"/>
  <c r="AD64"/>
  <c r="AB64"/>
  <c r="Z64"/>
  <c r="R64"/>
  <c r="O64"/>
  <c r="K64"/>
  <c r="J64"/>
  <c r="I64"/>
  <c r="I63" s="1"/>
  <c r="H64"/>
  <c r="G64"/>
  <c r="F64"/>
  <c r="E64"/>
  <c r="E63" s="1"/>
  <c r="D64"/>
  <c r="Z63"/>
  <c r="AB63" s="1"/>
  <c r="AD63" s="1"/>
  <c r="R63"/>
  <c r="K63"/>
  <c r="J63"/>
  <c r="H63"/>
  <c r="G63"/>
  <c r="F63"/>
  <c r="D63"/>
  <c r="AD62"/>
  <c r="AB62"/>
  <c r="U62"/>
  <c r="W62" s="1"/>
  <c r="Y62" s="1"/>
  <c r="Q62"/>
  <c r="AD61"/>
  <c r="AB61"/>
  <c r="U61"/>
  <c r="W61" s="1"/>
  <c r="Y61" s="1"/>
  <c r="Q61"/>
  <c r="K61"/>
  <c r="G61"/>
  <c r="Z60"/>
  <c r="R60"/>
  <c r="R59" s="1"/>
  <c r="R49" s="1"/>
  <c r="O60"/>
  <c r="Q60" s="1"/>
  <c r="U60" s="1"/>
  <c r="W60" s="1"/>
  <c r="Y60" s="1"/>
  <c r="M60"/>
  <c r="K60"/>
  <c r="K59" s="1"/>
  <c r="J60"/>
  <c r="I60"/>
  <c r="H60"/>
  <c r="G60"/>
  <c r="G59" s="1"/>
  <c r="F60"/>
  <c r="E60"/>
  <c r="D60"/>
  <c r="O59"/>
  <c r="M59"/>
  <c r="J59"/>
  <c r="I59"/>
  <c r="H59"/>
  <c r="F59"/>
  <c r="E59"/>
  <c r="D59"/>
  <c r="AD58"/>
  <c r="AB58"/>
  <c r="Y58"/>
  <c r="U58"/>
  <c r="W58" s="1"/>
  <c r="Q58"/>
  <c r="K58"/>
  <c r="K57" s="1"/>
  <c r="K52" s="1"/>
  <c r="K49" s="1"/>
  <c r="AB57"/>
  <c r="AD57" s="1"/>
  <c r="Z57"/>
  <c r="R57"/>
  <c r="Q57"/>
  <c r="U57" s="1"/>
  <c r="W57" s="1"/>
  <c r="Y57" s="1"/>
  <c r="O57"/>
  <c r="M57"/>
  <c r="J57"/>
  <c r="I57"/>
  <c r="H57"/>
  <c r="G57"/>
  <c r="F57"/>
  <c r="E57"/>
  <c r="D57"/>
  <c r="AB56"/>
  <c r="AD56" s="1"/>
  <c r="Q56"/>
  <c r="U56" s="1"/>
  <c r="W56" s="1"/>
  <c r="Y56" s="1"/>
  <c r="K56"/>
  <c r="G56"/>
  <c r="AB55"/>
  <c r="AD55" s="1"/>
  <c r="Z55"/>
  <c r="U55"/>
  <c r="W55" s="1"/>
  <c r="Y55" s="1"/>
  <c r="R55"/>
  <c r="Q55"/>
  <c r="O55"/>
  <c r="M55"/>
  <c r="M52" s="1"/>
  <c r="M49" s="1"/>
  <c r="K55"/>
  <c r="J55"/>
  <c r="I55"/>
  <c r="H55"/>
  <c r="G55"/>
  <c r="F55"/>
  <c r="E55"/>
  <c r="D55"/>
  <c r="D52" s="1"/>
  <c r="D49" s="1"/>
  <c r="AB54"/>
  <c r="AD54" s="1"/>
  <c r="Q54"/>
  <c r="U54" s="1"/>
  <c r="W54" s="1"/>
  <c r="Y54" s="1"/>
  <c r="K54"/>
  <c r="G54"/>
  <c r="G53" s="1"/>
  <c r="G52" s="1"/>
  <c r="AB53"/>
  <c r="AD53" s="1"/>
  <c r="Z53"/>
  <c r="Y53"/>
  <c r="R53"/>
  <c r="Q53"/>
  <c r="U53" s="1"/>
  <c r="W53" s="1"/>
  <c r="O53"/>
  <c r="M53"/>
  <c r="K53"/>
  <c r="J53"/>
  <c r="I53"/>
  <c r="H53"/>
  <c r="F53"/>
  <c r="E53"/>
  <c r="D53"/>
  <c r="AB52"/>
  <c r="AD52" s="1"/>
  <c r="Z52"/>
  <c r="U52"/>
  <c r="W52" s="1"/>
  <c r="Y52" s="1"/>
  <c r="R52"/>
  <c r="Q52"/>
  <c r="O52"/>
  <c r="I52"/>
  <c r="H52"/>
  <c r="H49" s="1"/>
  <c r="E52"/>
  <c r="AB51"/>
  <c r="AD51" s="1"/>
  <c r="W51"/>
  <c r="U51"/>
  <c r="Y51" s="1"/>
  <c r="O51"/>
  <c r="M51"/>
  <c r="G51"/>
  <c r="AB50"/>
  <c r="AD50" s="1"/>
  <c r="W50"/>
  <c r="U50"/>
  <c r="Y50" s="1"/>
  <c r="O50"/>
  <c r="M50"/>
  <c r="G50"/>
  <c r="G49" s="1"/>
  <c r="I49"/>
  <c r="E49"/>
  <c r="AB48"/>
  <c r="AD48" s="1"/>
  <c r="W48"/>
  <c r="U48"/>
  <c r="Y48" s="1"/>
  <c r="O48"/>
  <c r="M48"/>
  <c r="G48"/>
  <c r="AB47"/>
  <c r="AD47" s="1"/>
  <c r="W47"/>
  <c r="U47"/>
  <c r="Y47" s="1"/>
  <c r="O47"/>
  <c r="M47"/>
  <c r="G47"/>
  <c r="AB46"/>
  <c r="AD46" s="1"/>
  <c r="W46"/>
  <c r="U46"/>
  <c r="Y46" s="1"/>
  <c r="O46"/>
  <c r="M46"/>
  <c r="G46"/>
  <c r="AB45"/>
  <c r="AD45" s="1"/>
  <c r="Y45"/>
  <c r="W45"/>
  <c r="U45"/>
  <c r="O45"/>
  <c r="M45"/>
  <c r="G45"/>
  <c r="AB44"/>
  <c r="AD44" s="1"/>
  <c r="Y44"/>
  <c r="W44"/>
  <c r="U44"/>
  <c r="O44"/>
  <c r="M44"/>
  <c r="G44"/>
  <c r="AB43"/>
  <c r="AD43" s="1"/>
  <c r="Y43"/>
  <c r="W43"/>
  <c r="U43"/>
  <c r="O43"/>
  <c r="M43"/>
  <c r="G43"/>
  <c r="AB42"/>
  <c r="AD42" s="1"/>
  <c r="U42"/>
  <c r="W42" s="1"/>
  <c r="Y42" s="1"/>
  <c r="R42"/>
  <c r="Q42"/>
  <c r="O42"/>
  <c r="M42"/>
  <c r="Z42" s="1"/>
  <c r="G42"/>
  <c r="AD41"/>
  <c r="AB41"/>
  <c r="Y41"/>
  <c r="W41"/>
  <c r="U41"/>
  <c r="Q41"/>
  <c r="G41"/>
  <c r="AD40"/>
  <c r="AB40"/>
  <c r="W40"/>
  <c r="Y40" s="1"/>
  <c r="U40"/>
  <c r="Q40"/>
  <c r="K40"/>
  <c r="G40"/>
  <c r="G39" s="1"/>
  <c r="G38" s="1"/>
  <c r="AD39"/>
  <c r="AB39"/>
  <c r="Z39"/>
  <c r="Y39"/>
  <c r="R39"/>
  <c r="Q39"/>
  <c r="U39" s="1"/>
  <c r="W39" s="1"/>
  <c r="O39"/>
  <c r="M39"/>
  <c r="K39"/>
  <c r="J39"/>
  <c r="J38" s="1"/>
  <c r="I39"/>
  <c r="H39"/>
  <c r="F39"/>
  <c r="F38" s="1"/>
  <c r="E39"/>
  <c r="D39"/>
  <c r="AB38"/>
  <c r="AD38" s="1"/>
  <c r="Z38"/>
  <c r="U38"/>
  <c r="W38" s="1"/>
  <c r="Y38" s="1"/>
  <c r="R38"/>
  <c r="Q38"/>
  <c r="O38"/>
  <c r="M38"/>
  <c r="K38"/>
  <c r="I38"/>
  <c r="H38"/>
  <c r="E38"/>
  <c r="D38"/>
  <c r="AD37"/>
  <c r="AB37"/>
  <c r="W37"/>
  <c r="Y37" s="1"/>
  <c r="U37"/>
  <c r="Q37"/>
  <c r="AB36"/>
  <c r="AD36" s="1"/>
  <c r="Z36"/>
  <c r="U36"/>
  <c r="W36" s="1"/>
  <c r="Y36" s="1"/>
  <c r="R36"/>
  <c r="Q36"/>
  <c r="O36"/>
  <c r="M36"/>
  <c r="AD35"/>
  <c r="AB35"/>
  <c r="W35"/>
  <c r="Y35" s="1"/>
  <c r="U35"/>
  <c r="Q35"/>
  <c r="AB34"/>
  <c r="AD34" s="1"/>
  <c r="Q34"/>
  <c r="U34" s="1"/>
  <c r="W34" s="1"/>
  <c r="Y34" s="1"/>
  <c r="AD33"/>
  <c r="AB33"/>
  <c r="Z33"/>
  <c r="R33"/>
  <c r="Q33"/>
  <c r="U33" s="1"/>
  <c r="W33" s="1"/>
  <c r="Y33" s="1"/>
  <c r="O33"/>
  <c r="M33"/>
  <c r="AB32"/>
  <c r="AD32" s="1"/>
  <c r="Q32"/>
  <c r="U32" s="1"/>
  <c r="W32" s="1"/>
  <c r="Y32" s="1"/>
  <c r="K32"/>
  <c r="G32"/>
  <c r="AB31"/>
  <c r="AD31" s="1"/>
  <c r="Y31"/>
  <c r="Q31"/>
  <c r="U31" s="1"/>
  <c r="W31" s="1"/>
  <c r="K31"/>
  <c r="G31"/>
  <c r="AB30"/>
  <c r="AD30" s="1"/>
  <c r="Z30"/>
  <c r="R30"/>
  <c r="R27" s="1"/>
  <c r="O30"/>
  <c r="Q30" s="1"/>
  <c r="U30" s="1"/>
  <c r="W30" s="1"/>
  <c r="Y30" s="1"/>
  <c r="M30"/>
  <c r="K30"/>
  <c r="K27" s="1"/>
  <c r="J30"/>
  <c r="I30"/>
  <c r="I27" s="1"/>
  <c r="H30"/>
  <c r="H27" s="1"/>
  <c r="G30"/>
  <c r="G27" s="1"/>
  <c r="F30"/>
  <c r="E30"/>
  <c r="E27" s="1"/>
  <c r="D30"/>
  <c r="D27" s="1"/>
  <c r="AD29"/>
  <c r="AB29"/>
  <c r="U29"/>
  <c r="W29" s="1"/>
  <c r="Y29" s="1"/>
  <c r="Q29"/>
  <c r="G29"/>
  <c r="AB28"/>
  <c r="AD28" s="1"/>
  <c r="Z28"/>
  <c r="R28"/>
  <c r="O28"/>
  <c r="O27" s="1"/>
  <c r="Q27" s="1"/>
  <c r="U27" s="1"/>
  <c r="W27" s="1"/>
  <c r="Y27" s="1"/>
  <c r="M28"/>
  <c r="M27" s="1"/>
  <c r="Z27"/>
  <c r="AB27" s="1"/>
  <c r="AD27" s="1"/>
  <c r="J27"/>
  <c r="F27"/>
  <c r="AB26"/>
  <c r="AD26" s="1"/>
  <c r="Q26"/>
  <c r="U26" s="1"/>
  <c r="W26" s="1"/>
  <c r="Y26" s="1"/>
  <c r="AB25"/>
  <c r="AD25" s="1"/>
  <c r="Q25"/>
  <c r="U25" s="1"/>
  <c r="W25" s="1"/>
  <c r="Y25" s="1"/>
  <c r="AB24"/>
  <c r="AD24" s="1"/>
  <c r="Q24"/>
  <c r="U24" s="1"/>
  <c r="W24" s="1"/>
  <c r="Y24" s="1"/>
  <c r="K24"/>
  <c r="G24"/>
  <c r="AB23"/>
  <c r="AD23" s="1"/>
  <c r="W23"/>
  <c r="U23"/>
  <c r="Y23" s="1"/>
  <c r="O23"/>
  <c r="G23"/>
  <c r="I23" s="1"/>
  <c r="M23" s="1"/>
  <c r="Z22"/>
  <c r="AB22" s="1"/>
  <c r="AD22" s="1"/>
  <c r="R22"/>
  <c r="O22"/>
  <c r="O21" s="1"/>
  <c r="Q21" s="1"/>
  <c r="U21" s="1"/>
  <c r="W21" s="1"/>
  <c r="Y21" s="1"/>
  <c r="M22"/>
  <c r="K22"/>
  <c r="J22"/>
  <c r="J21" s="1"/>
  <c r="I22"/>
  <c r="I21" s="1"/>
  <c r="H22"/>
  <c r="G22"/>
  <c r="F22"/>
  <c r="F21" s="1"/>
  <c r="E22"/>
  <c r="E21" s="1"/>
  <c r="D22"/>
  <c r="Z21"/>
  <c r="AB21" s="1"/>
  <c r="AD21" s="1"/>
  <c r="R21"/>
  <c r="M21"/>
  <c r="K21"/>
  <c r="H21"/>
  <c r="G21"/>
  <c r="D21"/>
  <c r="AD20"/>
  <c r="AB20"/>
  <c r="M20"/>
  <c r="K20"/>
  <c r="K16" s="1"/>
  <c r="K15" s="1"/>
  <c r="I20"/>
  <c r="G20"/>
  <c r="AB19"/>
  <c r="AD19" s="1"/>
  <c r="Q19"/>
  <c r="U19" s="1"/>
  <c r="W19" s="1"/>
  <c r="Y19" s="1"/>
  <c r="K19"/>
  <c r="G19"/>
  <c r="AB18"/>
  <c r="AD18" s="1"/>
  <c r="Q18"/>
  <c r="U18" s="1"/>
  <c r="W18" s="1"/>
  <c r="Y18" s="1"/>
  <c r="K18"/>
  <c r="G18"/>
  <c r="AB17"/>
  <c r="AD17" s="1"/>
  <c r="Q17"/>
  <c r="U17" s="1"/>
  <c r="W17" s="1"/>
  <c r="Y17" s="1"/>
  <c r="K17"/>
  <c r="G17"/>
  <c r="G16" s="1"/>
  <c r="G15" s="1"/>
  <c r="AB16"/>
  <c r="AD16" s="1"/>
  <c r="Z16"/>
  <c r="R16"/>
  <c r="M16"/>
  <c r="M15" s="1"/>
  <c r="J16"/>
  <c r="I16"/>
  <c r="I15" s="1"/>
  <c r="H16"/>
  <c r="H15" s="1"/>
  <c r="F16"/>
  <c r="E16"/>
  <c r="E15" s="1"/>
  <c r="D16"/>
  <c r="D15" s="1"/>
  <c r="Z15"/>
  <c r="AB15" s="1"/>
  <c r="AD15" s="1"/>
  <c r="R15"/>
  <c r="J15"/>
  <c r="F15"/>
  <c r="AB14"/>
  <c r="AD14" s="1"/>
  <c r="Q14"/>
  <c r="U14" s="1"/>
  <c r="W14" s="1"/>
  <c r="Y14" s="1"/>
  <c r="K14"/>
  <c r="G14"/>
  <c r="AB13"/>
  <c r="AD13" s="1"/>
  <c r="Q13"/>
  <c r="U13" s="1"/>
  <c r="W13" s="1"/>
  <c r="Y13" s="1"/>
  <c r="K13"/>
  <c r="G13"/>
  <c r="AB12"/>
  <c r="AD12" s="1"/>
  <c r="Q12"/>
  <c r="U12" s="1"/>
  <c r="W12" s="1"/>
  <c r="Y12" s="1"/>
  <c r="K12"/>
  <c r="G12"/>
  <c r="AB11"/>
  <c r="AD11" s="1"/>
  <c r="Q11"/>
  <c r="U11" s="1"/>
  <c r="W11" s="1"/>
  <c r="Y11" s="1"/>
  <c r="K11"/>
  <c r="G11"/>
  <c r="G9" s="1"/>
  <c r="G8" s="1"/>
  <c r="AB10"/>
  <c r="AD10" s="1"/>
  <c r="W10"/>
  <c r="U10"/>
  <c r="Y10" s="1"/>
  <c r="O10"/>
  <c r="M10"/>
  <c r="G10"/>
  <c r="AB9"/>
  <c r="AD9" s="1"/>
  <c r="Z9"/>
  <c r="R9"/>
  <c r="O9"/>
  <c r="O8" s="1"/>
  <c r="M9"/>
  <c r="M8" s="1"/>
  <c r="K9"/>
  <c r="J9"/>
  <c r="I9"/>
  <c r="I8" s="1"/>
  <c r="I7" s="1"/>
  <c r="I163" s="1"/>
  <c r="I164" s="1"/>
  <c r="H9"/>
  <c r="H8" s="1"/>
  <c r="H7" s="1"/>
  <c r="H163" s="1"/>
  <c r="H164" s="1"/>
  <c r="F9"/>
  <c r="E9"/>
  <c r="E8" s="1"/>
  <c r="D9"/>
  <c r="D8" s="1"/>
  <c r="D7" s="1"/>
  <c r="D163" s="1"/>
  <c r="D164" s="1"/>
  <c r="Z8"/>
  <c r="R8"/>
  <c r="R7" s="1"/>
  <c r="R163" s="1"/>
  <c r="K8"/>
  <c r="K7" s="1"/>
  <c r="K163" s="1"/>
  <c r="J8"/>
  <c r="F8"/>
  <c r="E7" l="1"/>
  <c r="E163" s="1"/>
  <c r="E164" s="1"/>
  <c r="Q8"/>
  <c r="U8" s="1"/>
  <c r="W8" s="1"/>
  <c r="Y8" s="1"/>
  <c r="F7"/>
  <c r="F163" s="1"/>
  <c r="F164" s="1"/>
  <c r="Z59"/>
  <c r="AB60"/>
  <c r="AD60" s="1"/>
  <c r="Q72"/>
  <c r="U72" s="1"/>
  <c r="W72" s="1"/>
  <c r="Y72" s="1"/>
  <c r="O71"/>
  <c r="Q109"/>
  <c r="U109" s="1"/>
  <c r="W109" s="1"/>
  <c r="Y109" s="1"/>
  <c r="O87"/>
  <c r="Q87" s="1"/>
  <c r="U87" s="1"/>
  <c r="W87" s="1"/>
  <c r="Y87" s="1"/>
  <c r="Q22"/>
  <c r="U22" s="1"/>
  <c r="W22" s="1"/>
  <c r="Y22" s="1"/>
  <c r="O74"/>
  <c r="Q74" s="1"/>
  <c r="U74" s="1"/>
  <c r="W74" s="1"/>
  <c r="Y74" s="1"/>
  <c r="Q75"/>
  <c r="U75" s="1"/>
  <c r="W75" s="1"/>
  <c r="Y75" s="1"/>
  <c r="O63"/>
  <c r="Q63" s="1"/>
  <c r="U63" s="1"/>
  <c r="W63" s="1"/>
  <c r="Y63" s="1"/>
  <c r="Q64"/>
  <c r="U64" s="1"/>
  <c r="W64" s="1"/>
  <c r="Y64" s="1"/>
  <c r="AB8"/>
  <c r="AD8" s="1"/>
  <c r="Q9"/>
  <c r="U9" s="1"/>
  <c r="W9" s="1"/>
  <c r="Y9" s="1"/>
  <c r="O20"/>
  <c r="Q28"/>
  <c r="U28" s="1"/>
  <c r="W28" s="1"/>
  <c r="Y28" s="1"/>
  <c r="J52"/>
  <c r="J49" s="1"/>
  <c r="J7" s="1"/>
  <c r="J163" s="1"/>
  <c r="J164" s="1"/>
  <c r="O49"/>
  <c r="Q49" s="1"/>
  <c r="U49" s="1"/>
  <c r="W49" s="1"/>
  <c r="Y49" s="1"/>
  <c r="Q59"/>
  <c r="U59" s="1"/>
  <c r="W59" s="1"/>
  <c r="Y59" s="1"/>
  <c r="N112"/>
  <c r="N111" s="1"/>
  <c r="N164" s="1"/>
  <c r="N166"/>
  <c r="F52"/>
  <c r="F49" s="1"/>
  <c r="M70"/>
  <c r="M7" s="1"/>
  <c r="M163" s="1"/>
  <c r="M164" s="1"/>
  <c r="F79"/>
  <c r="G79"/>
  <c r="G7" s="1"/>
  <c r="G163" s="1"/>
  <c r="G164" s="1"/>
  <c r="O115"/>
  <c r="O113" s="1"/>
  <c r="M113"/>
  <c r="M112" s="1"/>
  <c r="M111" s="1"/>
  <c r="AB113"/>
  <c r="AD113" s="1"/>
  <c r="W123"/>
  <c r="Y123" s="1"/>
  <c r="G125"/>
  <c r="G112" s="1"/>
  <c r="Q117"/>
  <c r="U117" s="1"/>
  <c r="W117" s="1"/>
  <c r="Y117" s="1"/>
  <c r="R112"/>
  <c r="R111" s="1"/>
  <c r="R164" s="1"/>
  <c r="R166"/>
  <c r="Q147"/>
  <c r="U147" s="1"/>
  <c r="W147" s="1"/>
  <c r="Y147" s="1"/>
  <c r="O125"/>
  <c r="Q125" s="1"/>
  <c r="U125" s="1"/>
  <c r="W125" s="1"/>
  <c r="Y125" s="1"/>
  <c r="Z71"/>
  <c r="K113"/>
  <c r="K112" s="1"/>
  <c r="K111" s="1"/>
  <c r="Z117"/>
  <c r="AB123"/>
  <c r="AD123" s="1"/>
  <c r="Z70" l="1"/>
  <c r="AB70" s="1"/>
  <c r="AD70" s="1"/>
  <c r="AB71"/>
  <c r="AD71" s="1"/>
  <c r="Q113"/>
  <c r="U113" s="1"/>
  <c r="W113" s="1"/>
  <c r="Y113" s="1"/>
  <c r="O112"/>
  <c r="AB59"/>
  <c r="AD59" s="1"/>
  <c r="Z49"/>
  <c r="Q71"/>
  <c r="U71" s="1"/>
  <c r="W71" s="1"/>
  <c r="Y71" s="1"/>
  <c r="O70"/>
  <c r="Q70" s="1"/>
  <c r="U70" s="1"/>
  <c r="W70" s="1"/>
  <c r="Y70" s="1"/>
  <c r="K164"/>
  <c r="Q20"/>
  <c r="U20" s="1"/>
  <c r="W20" s="1"/>
  <c r="Y20" s="1"/>
  <c r="O16"/>
  <c r="Z166"/>
  <c r="AB117"/>
  <c r="AD117" s="1"/>
  <c r="O166"/>
  <c r="Q166" s="1"/>
  <c r="Z112"/>
  <c r="AB112" l="1"/>
  <c r="AD112" s="1"/>
  <c r="Z111"/>
  <c r="AB111" s="1"/>
  <c r="AD111" s="1"/>
  <c r="O15"/>
  <c r="Q16"/>
  <c r="U16" s="1"/>
  <c r="W16" s="1"/>
  <c r="Y16" s="1"/>
  <c r="AB49"/>
  <c r="AD49" s="1"/>
  <c r="Z7"/>
  <c r="Q112"/>
  <c r="U112" s="1"/>
  <c r="W112" s="1"/>
  <c r="Y112" s="1"/>
  <c r="O111"/>
  <c r="Q111" s="1"/>
  <c r="U111" s="1"/>
  <c r="W111" s="1"/>
  <c r="Y111" s="1"/>
  <c r="Q15" l="1"/>
  <c r="U15" s="1"/>
  <c r="W15" s="1"/>
  <c r="Y15" s="1"/>
  <c r="O7"/>
  <c r="Z163"/>
  <c r="AB7"/>
  <c r="AD7" s="1"/>
  <c r="O163" l="1"/>
  <c r="Q7"/>
  <c r="U7" s="1"/>
  <c r="W7" s="1"/>
  <c r="Y7" s="1"/>
  <c r="Z164"/>
  <c r="AB164" s="1"/>
  <c r="AD164" s="1"/>
  <c r="AB163"/>
  <c r="AD163" s="1"/>
  <c r="Q163" l="1"/>
  <c r="U163" s="1"/>
  <c r="W163" s="1"/>
  <c r="Y163" s="1"/>
  <c r="O164"/>
  <c r="Q164" s="1"/>
  <c r="U164" s="1"/>
  <c r="W164" s="1"/>
  <c r="Y164" s="1"/>
</calcChain>
</file>

<file path=xl/sharedStrings.xml><?xml version="1.0" encoding="utf-8"?>
<sst xmlns="http://schemas.openxmlformats.org/spreadsheetml/2006/main" count="347" uniqueCount="323">
  <si>
    <t>Приложение 2</t>
  </si>
  <si>
    <t>к решению Земского Собрания</t>
  </si>
  <si>
    <t>к решению Думы Гайнского муниципального округа</t>
  </si>
  <si>
    <t xml:space="preserve">от                  № </t>
  </si>
  <si>
    <t xml:space="preserve">                                                   Доходы районного бюджета на 2012 год                                                                         </t>
  </si>
  <si>
    <t>Доходы  бюджета Гайнского муниципального округа на 2021-2022 годы</t>
  </si>
  <si>
    <t>Код</t>
  </si>
  <si>
    <t>Наименование кода поступлений в бюджет, группы, подгруппы, статьи, кода экономической классификации доходов</t>
  </si>
  <si>
    <t>Сумма, рублей</t>
  </si>
  <si>
    <t>Изменения</t>
  </si>
  <si>
    <t>Изменения от 13.06.2020 по 2021</t>
  </si>
  <si>
    <t>Изменения от 06.08.2020 по 2021</t>
  </si>
  <si>
    <t>изменения на 2021 от 26.08.2020</t>
  </si>
  <si>
    <t>уточненный план на 2021 год</t>
  </si>
  <si>
    <t>изменения от 22.09.2020</t>
  </si>
  <si>
    <t>изменения от 26.08.2020</t>
  </si>
  <si>
    <t>уточненный план на 2022 год</t>
  </si>
  <si>
    <t>изменения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</si>
  <si>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</si>
  <si>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</si>
  <si>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</si>
  <si>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</si>
  <si>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</si>
  <si>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</si>
  <si>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</si>
  <si>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 от долевого участия в деятельности организаций</t>
  </si>
  <si>
    <t>Налог на доходы физических лиц с доходов,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</si>
  <si>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</si>
  <si>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</si>
  <si>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</si>
  <si>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</si>
  <si>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</si>
  <si>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</si>
  <si>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</si>
  <si>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</si>
  <si>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</si>
  <si>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</si>
  <si>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</si>
  <si>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</si>
  <si>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</si>
  <si>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</si>
  <si>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</si>
  <si>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</si>
  <si>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</si>
  <si>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</si>
  <si>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</si>
  <si>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</si>
  <si>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1  05 02000 02 0000 110</t>
  </si>
  <si>
    <t>Единый налог на вмененный доход для отдельных видов деятельности</t>
  </si>
  <si>
    <t>1 05 03010 01 0000 110</t>
  </si>
  <si>
    <t>Единый сельскохозяйственный налог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</si>
  <si>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</si>
  <si>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</si>
  <si>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( муниципальных)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</si>
  <si>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</si>
  <si>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</si>
  <si>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</si>
  <si>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</si>
  <si>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</si>
  <si>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(муниципальных) округов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</si>
  <si>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</si>
  <si>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</si>
  <si>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</si>
  <si>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</si>
  <si>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</si>
  <si>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</si>
  <si>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1 06 06000 00 0000 110</t>
  </si>
  <si>
    <t>Земельный налог</t>
  </si>
  <si>
    <t>1 06 06030 00 0000 110</t>
  </si>
  <si>
    <t>Земельный налог с организаций</t>
  </si>
  <si>
    <t>1 06 06032 04 0000 110</t>
  </si>
  <si>
    <t>Земельный налог с организаций, обладающих земельным участком, расположенным в границах городских (муниципальных) округов</t>
  </si>
  <si>
    <t>106 06040 00 0000 110</t>
  </si>
  <si>
    <t>Земельный налог с физических лиц</t>
  </si>
  <si>
    <t>1 06 06042 04 0000 110</t>
  </si>
  <si>
    <t>Земельный налог с физических лиц, обладающих земельным участком, расположенным в границах городских (муниципальных) округов</t>
  </si>
  <si>
    <t>1 08 00000 00 0000 000</t>
  </si>
  <si>
    <t>ГОСУДАРСТВЕННАЯ ПОШЛИНА</t>
  </si>
  <si>
    <t>1 08 03000 01 0000 110</t>
  </si>
  <si>
    <t xml:space="preserve">Государственная пошлина по делам, рассматриваемым в судах общей юрисдикции, мировыми судьями </t>
  </si>
  <si>
    <t>1 08 03010 01 1000 110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</si>
  <si>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</si>
  <si>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</si>
  <si>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</si>
  <si>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1 09 00000 00 0000 000</t>
  </si>
  <si>
    <t>ЗАДОЛЖЕННОСТЬ И ПЕРЕРАСЧЕТЫ ПО ОТМЕНЕННЫМ НАЛОГАМ, СБОРАМ И ИНЫМ ОБЯЗАТЕЛЬНЫМ ПЛАТЕЖАМ</t>
  </si>
  <si>
    <t>1  09 04000 00 0000 110</t>
  </si>
  <si>
    <t>Налоги на имущество</t>
  </si>
  <si>
    <t>1 09 06000 02 0000 110</t>
  </si>
  <si>
    <t>Прочие налоги и сборы (по отмененным налогам и сборам субъектов Российской Федерации)</t>
  </si>
  <si>
    <t>1 09 06020 02 0000 110</t>
  </si>
  <si>
    <t>Сбор на нужды образовательных учреждений, взимаемый с юридических лиц</t>
  </si>
  <si>
    <t>1 09 07000 00 0000 110</t>
  </si>
  <si>
    <t>Прочие налоги и сборы (по отмененным местным налогам и сборам)</t>
  </si>
  <si>
    <t>1 09 07030 05 0000 110</t>
  </si>
  <si>
    <t>Целевые сборы с граждан и предприятий, учреждений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</si>
  <si>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1 09 07053 05 0000 110</t>
  </si>
  <si>
    <t>Прочие местные налоги и сборы, мобилизуемые на территориях муниципальных районов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</si>
  <si>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</si>
  <si>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</si>
  <si>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1  11 03000 00 0000 120</t>
  </si>
  <si>
    <t>Проценты, полученные от предоставления бюджетных кредитов внутри страны</t>
  </si>
  <si>
    <t>1  11 03050 05 0000 120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</si>
  <si>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</si>
  <si>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</si>
  <si>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</si>
  <si>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</si>
  <si>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</si>
  <si>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</si>
  <si>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(муниципальных) округов, а также средства от продажи права на заключение договоров аренды указанных земельных участков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</si>
  <si>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</si>
  <si>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</si>
  <si>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</si>
  <si>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 органов управления городских (муниципальных) округов  и созданных ими учреждений (за исключением имущества муниципальных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</si>
  <si>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</si>
  <si>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</si>
  <si>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</si>
  <si>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(муниципальных) округов (за исключением земельных участков)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</si>
  <si>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</si>
  <si>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</si>
  <si>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</si>
  <si>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</si>
  <si>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</si>
  <si>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(муниципальными) округами</t>
  </si>
  <si>
    <t>1 11 09044 04 0000 120</t>
  </si>
  <si>
    <t>Прочие поступления от использования имущества, находящегося в собственности городских (муниципальных) округов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</si>
  <si>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048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</si>
  <si>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</si>
  <si>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</si>
  <si>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</si>
  <si>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</si>
  <si>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</si>
  <si>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</si>
  <si>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</si>
  <si>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</si>
  <si>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</si>
  <si>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 лата за выбросы загрязняющих веществ в водные объекты</t>
  </si>
  <si>
    <t>1 12 01041 01 0000 120</t>
  </si>
  <si>
    <t>Плата за размещение отходов производства</t>
  </si>
  <si>
    <t>112 01050 01 0000 120</t>
  </si>
  <si>
    <t>Плата за иные виды негативного воздействия на окружающую среду</t>
  </si>
  <si>
    <t>1 13 00000 00 0000 000</t>
  </si>
  <si>
    <t>ДОХОДЫ ОТ ОКАЗАНИЯ ПЛАТНЫХ УСЛУГ И КОМПЕНСАЦИИ ЗАТРАТ ГОСУДАРСТВА</t>
  </si>
  <si>
    <t>1 13 01000 00 0000 130</t>
  </si>
  <si>
    <t xml:space="preserve"> Доходы от оказания платных услуг (работ) 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</si>
  <si>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</si>
  <si>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</si>
  <si>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</si>
  <si>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(муниципальных) округов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</si>
  <si>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</si>
  <si>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</si>
  <si>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</si>
  <si>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</si>
  <si>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1 13 02064 04 0000 130</t>
  </si>
  <si>
    <t>Доходы, поступающие в порядке возмещения расходов, понесенных в связи с эксплуатацией имущества городских (муниципальных) округов</t>
  </si>
  <si>
    <t>1 13 02990 00 0000 130</t>
  </si>
  <si>
    <t>Прочие доходы от компенсации затрат государства</t>
  </si>
  <si>
    <t>1 13 02994 04 0000 130</t>
  </si>
  <si>
    <t>Прочие доходы от компенсации затрат бюджетов городских( муниципальных)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</si>
  <si>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</si>
  <si>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</si>
  <si>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</si>
  <si>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</si>
  <si>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1 14 02043 04 0000 410</t>
  </si>
  <si>
    <t>Доходы от реализации иного имущества, находящегося в собственности городских ( муниципальных) округов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</si>
  <si>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</si>
  <si>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</si>
  <si>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</si>
  <si>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</si>
  <si>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</si>
  <si>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городских, муниципальных округов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</si>
  <si>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</si>
  <si>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</si>
  <si>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</si>
  <si>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</si>
  <si>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</si>
  <si>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</si>
  <si>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1 16 08010 01 0000 140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</si>
  <si>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 </t>
  </si>
  <si>
    <t>1 16 25030 01 0000 140</t>
  </si>
  <si>
    <t>Денежные взыскания (штрафы) за нарушение законодательства РФ об охране и использовании животного мира</t>
  </si>
  <si>
    <t>1 16 01050 01 0000 140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</si>
  <si>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</t>
  </si>
  <si>
    <t>1 16 01054 01 0000 140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</si>
  <si>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</si>
  <si>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1 16 01060 01 0000 140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</si>
  <si>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</si>
  <si>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1 16 01064 01 0000 140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</si>
  <si>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</si>
  <si>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</si>
  <si>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правонарушений, за административные правонарушения в области предпинимательской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</si>
  <si>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</si>
  <si>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правонарушений, за административные правонарушения в области предпинимательской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</si>
  <si>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</si>
  <si>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</si>
  <si>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</si>
  <si>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</t>
  </si>
  <si>
    <t>1 16 01204 01 0000 140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</si>
  <si>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</si>
  <si>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1 16 43000 01 0000 140</t>
  </si>
  <si>
    <t>Денежные взыскания (штрафы) за нарушение  законодательства РФ об административных правонарушениях, предусмотренные статьей 20.25 Кодекса РФ об административных правонарушениях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</si>
  <si>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</si>
  <si>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</si>
  <si>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обязательсв перед государственным (муниципальным0 органом, казенным учреждением, Центральным банком Российской федерации, государственной корпорацией</t>
  </si>
  <si>
    <t>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</si>
  <si>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(муниципального) округа</t>
  </si>
  <si>
    <t>1 17 00000 00 0000 000</t>
  </si>
  <si>
    <t>ПРОЧИЕ НЕНАЛОГОВЫЕ ДОХОДЫ.</t>
  </si>
  <si>
    <t>1 17 01050 05 0000 180</t>
  </si>
  <si>
    <t>Невыясненные поступления, зачисляемые в бюджеты муниципальных районов</t>
  </si>
  <si>
    <t>1 17 05000 00 0000 180</t>
  </si>
  <si>
    <t>Прочие неналоговые доходы</t>
  </si>
  <si>
    <t>1 17 05050 05 0000 180</t>
  </si>
  <si>
    <t>Прочие неналоговые доходы бюджетов муниципальных районов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</si>
  <si>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</si>
  <si>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полежащие зачислению в бюджеты бюджетной системы РФ,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</si>
  <si>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</si>
  <si>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полежащие зачислению в бюджет муниципального образования по нормативам, действующим до 1 января 2020 года</t>
  </si>
  <si>
    <t>1 16 11000 01 0000 140</t>
  </si>
  <si>
    <t>Платежи, уплачиваемые в целях возмещения вреда</t>
  </si>
  <si>
    <t>1 16 11030 01 0000 140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</si>
  <si>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</si>
  <si>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</si>
  <si>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</si>
  <si>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</si>
  <si>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</si>
  <si>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2  02 10000 00 0000  150</t>
  </si>
  <si>
    <t>Дотации бюджетам бюджетной системы Российской Федерации</t>
  </si>
  <si>
    <t>2 02 15001 04 0000 150</t>
  </si>
  <si>
    <t>Дотации бюджетам городских (муниципальных) округов на выравнивание бюджетной обеспеченности из бюджета субъекта Российской Федерации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</si>
  <si>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</si>
  <si>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</si>
  <si>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2 02 19999 04 0000 150</t>
  </si>
  <si>
    <t>Прочие дотации бюджетам городских (муниципальных) округов</t>
  </si>
  <si>
    <t>2 02 20000 00 0000 150</t>
  </si>
  <si>
    <t>Субсидии бюджетам бюджетной системы Российской Федерации (межбюджетные субсидии)</t>
  </si>
  <si>
    <t>2 02 25497 04 0000 150</t>
  </si>
  <si>
    <t xml:space="preserve">Субсидии бюджетам муниципальных районов на реализацию мероприятий по обеспечению жильем молодых семей </t>
  </si>
  <si>
    <t>2 02 25576 04 0000 150</t>
  </si>
  <si>
    <t>Субсидии бюджетам городских округов на обеспечение комплексного развития сельских территорий</t>
  </si>
  <si>
    <t>2 02 02077 05 0000 151</t>
  </si>
  <si>
    <t>Субсидии бюджетам муниципальных районов на  бюджетные инвестиции в объекты капитального строительства собственности муниципальных образований</t>
  </si>
  <si>
    <t>2 02 25497 05 0000 150</t>
  </si>
  <si>
    <t xml:space="preserve"> 2 02 25519 05 0000 150</t>
  </si>
  <si>
    <t>Субсидия бюджетам муниципальных районов на поддержку отрасли культуры</t>
  </si>
  <si>
    <t>2 02 29999 00 0000 150</t>
  </si>
  <si>
    <t xml:space="preserve">Прочие субсидии </t>
  </si>
  <si>
    <t>2 02 29999 04 0000 150</t>
  </si>
  <si>
    <t>Прочие субсидии бюджетам городских (муниципальных) округов</t>
  </si>
  <si>
    <t>2 02 30000 00 0000 150</t>
  </si>
  <si>
    <t xml:space="preserve">Субвенции бюджетам бюджетной системы Российской Федерации </t>
  </si>
  <si>
    <t>2 02 03001 05 0000 151</t>
  </si>
  <si>
    <t>Субвенции бюджетам муниципальных районов на оплату жилищно-коммунальных услуг отдельным категориям граждан</t>
  </si>
  <si>
    <t>2 02 03002 05 0000 151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</si>
  <si>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</si>
  <si>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2 02 30007 05 0000 151</t>
  </si>
  <si>
    <t>Субвенции бюджетам муниципальных районов на составление списков кандидатов в присяжные заседатели федеральных судов общей юрисдикции в Российской Федерации</t>
  </si>
  <si>
    <t>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</si>
  <si>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</si>
  <si>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2 02 30021 05 0000 151</t>
  </si>
  <si>
    <t>Субвенции бюджетам муниципальных районов на ежемесячное денежное вознаграждение за классное руководство</t>
  </si>
  <si>
    <t>2 02 30024 04 0000 150</t>
  </si>
  <si>
    <t>Субвенции бюджетам городских (муниципальных) округов на выполнение передаваемых полномочий субъектов Российской Федерации</t>
  </si>
  <si>
    <t>2 02 03026 05 0000 151</t>
  </si>
  <si>
    <t>Субвенции бюджетам муниципальных районов на обеспечение жилыми помещениями детей- 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</si>
  <si>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</si>
  <si>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посещаемыми образовательные организации, реализующие образовательные программы дошкольного образования</t>
  </si>
  <si>
    <t>2 02 03033 05 0000 151</t>
  </si>
  <si>
    <t>Субвенции бюджетам муниципальных районов на оздоровление детей</t>
  </si>
  <si>
    <t>2 02 03041 05 0000 151</t>
  </si>
  <si>
    <t>Субвенции бюджетам муниципальных районов на 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организационно-правовых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2009-2012 годах на срок до 1 года.</t>
  </si>
  <si>
    <t>2 02 03046 05 0000 151</t>
  </si>
  <si>
    <t>Субвенции бюджетам муниципальных районов на 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2005-2012 годах на срок до 8 лет</t>
  </si>
  <si>
    <t>2 02 03055 05 0000 151</t>
  </si>
  <si>
    <t>Субвенции бюджетам муниципальных районов на денежные выплаты медицинскому персоналу фельдшерско - акушерских пунктов, врачам, фельдшерам и медицинским сестрам скорой медицинской помощи</t>
  </si>
  <si>
    <t>2 02 35134 05 0000 151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</si>
  <si>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12января 1995 года №5-ФЗ «О ветеранах» в соответствии с Указом Президента Россиийской Федерации от 7 мая 2008 года №714 "Об обеспечении жильем ветеранов Великой Отечественной войны 1941-1945 годов"</t>
  </si>
  <si>
    <t>2 02 03070 05 0000 151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</si>
  <si>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12января 1995 года №5-ФЗ «О ветеранах» и от 24 ноября 1995 года № 181-ФЗ « О социальной защите инвалидов в Российской Федерации»</t>
  </si>
  <si>
    <t>2 02 03115 05 0000 151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</si>
  <si>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</si>
  <si>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2 02 35082 04 0000 150</t>
  </si>
  <si>
    <t>Субвенции бюджетам городских (муниципальных)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</si>
  <si>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2 02 35120 04 0000 150</t>
  </si>
  <si>
    <t>Субвенции бюджетам городских (муниципальных) округов на осуществление полномочий по составлению (изменению) списков кандидатов в присяжные заседатели федералных судов общей юрисдикции в Российской Федерации</t>
  </si>
  <si>
    <t>2 02 35543 04 0000 150</t>
  </si>
  <si>
    <t>Субвенции бюджетам городских (муниципальных) округов на содействие достижению целевых показателей региональных программ развития агропромышленного комплекса</t>
  </si>
  <si>
    <t>2 02 35930 04 0000 150</t>
  </si>
  <si>
    <t>Субвенции бюджетам городских (муниципальных) округов на государственную регистрацию актов гражданского состояния</t>
  </si>
  <si>
    <t>2 02 39999 00 0000 150</t>
  </si>
  <si>
    <t>Прочие субвенции</t>
  </si>
  <si>
    <t>2 02 39999 04 0000 150</t>
  </si>
  <si>
    <t>Прочие субвенции бюджетам городских (муниципальных) округов</t>
  </si>
  <si>
    <t>2 02 40000 00 0000 150</t>
  </si>
  <si>
    <t>Иные межбюджетные трансферты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</si>
  <si>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</si>
  <si>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</si>
  <si>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2 02 04025 05 0000 151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</si>
  <si>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</si>
  <si>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2 02 04056 05 0000 151</t>
  </si>
  <si>
    <t>Межбюджетные трансферты, передаваемые бюджетам муниципальных районов на финансовое обеспечение дорожной деятельности в отношении автомобильных дорог общего пользования местного значения</t>
  </si>
  <si>
    <t>2 02 49999 00 0000 150</t>
  </si>
  <si>
    <t xml:space="preserve">Прочие межбюджетные трансферты, передаваемые </t>
  </si>
  <si>
    <t>2 02 45303 04 0000 150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</si>
  <si>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</si>
  <si>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2 02 49999 04 0000 150</t>
  </si>
  <si>
    <t>Прочие межбюджетные трансферты, передаваемые бюджетам городских (муниципальных) округов</t>
  </si>
  <si>
    <t>2 07 00000 00 0000 000</t>
  </si>
  <si>
    <t>Прочие безвозмездные поступления</t>
  </si>
  <si>
    <t>2 07 05000 05 0000 150</t>
  </si>
  <si>
    <t>Прочие безвозмездные  поступления в бюджеты муниципальных районов</t>
  </si>
  <si>
    <t>2 07 05020 05 0000 150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</si>
  <si>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</si>
  <si>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2 07 05030 05 0000 150</t>
  </si>
  <si>
    <t>Прочие безвозмездные поступления в бюдеты муниципальных районов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</si>
  <si>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</si>
  <si>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</si>
  <si>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2 19 60010 05 0000 151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</si>
  <si>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</si>
  <si>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Собственные доходы. </t>
  </si>
  <si>
    <t>Всего доходов</t>
  </si>
  <si>
    <t>Снос гаража</t>
  </si>
  <si>
    <t xml:space="preserve"> от 21.10.2020 № 105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</si>
</sst>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2" fillId="0" borderId="0" xfId="0" applyNumberFormat="1" applyFont="1"/>
    <xf numFmtId="0" fontId="0" fillId="0" borderId="0" xfId="0" applyAlignment="1"/>
    <xf numFmtId="49" fontId="2" fillId="0" borderId="0" xfId="0" applyNumberFormat="1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left"/>
    </xf>
    <xf numFmtId="0" fontId="3" fillId="0" borderId="0" xfId="0" applyFont="1" applyBorder="1" applyAlignment="1"/>
    <xf numFmtId="4" fontId="0" fillId="0" borderId="0" xfId="0" applyNumberFormat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4" fontId="3" fillId="0" borderId="1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3" fillId="0" borderId="2" xfId="0" applyNumberFormat="1" applyFont="1" applyBorder="1"/>
    <xf numFmtId="0" fontId="0" fillId="0" borderId="1" xfId="0" applyBorder="1"/>
    <xf numFmtId="4" fontId="0" fillId="0" borderId="1" xfId="0" applyNumberFormat="1" applyBorder="1"/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justify" wrapText="1"/>
    </xf>
    <xf numFmtId="4" fontId="2" fillId="0" borderId="1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/>
    <xf numFmtId="4" fontId="2" fillId="0" borderId="2" xfId="0" applyNumberFormat="1" applyFont="1" applyBorder="1"/>
    <xf numFmtId="0" fontId="2" fillId="0" borderId="1" xfId="0" applyFont="1" applyBorder="1"/>
    <xf numFmtId="4" fontId="1" fillId="0" borderId="2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0" fillId="0" borderId="2" xfId="0" applyBorder="1"/>
    <xf numFmtId="4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7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4" fontId="1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justify" wrapText="1"/>
    </xf>
    <xf numFmtId="4" fontId="8" fillId="0" borderId="1" xfId="0" applyNumberFormat="1" applyFont="1" applyBorder="1"/>
    <xf numFmtId="4" fontId="8" fillId="0" borderId="2" xfId="0" applyNumberFormat="1" applyFont="1" applyBorder="1"/>
    <xf numFmtId="4" fontId="2" fillId="0" borderId="1" xfId="0" applyNumberFormat="1" applyFont="1" applyBorder="1" applyAlignment="1">
      <alignment horizontal="center" vertical="top" wrapText="1"/>
    </xf>
    <xf numFmtId="4" fontId="2" fillId="0" borderId="0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2" fontId="3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4" fontId="3" fillId="0" borderId="2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3" borderId="1" xfId="0" applyNumberFormat="1" applyFont="1" applyFill="1" applyBorder="1"/>
    <xf numFmtId="4" fontId="3" fillId="0" borderId="1" xfId="0" applyNumberFormat="1" applyFont="1" applyBorder="1"/>
    <xf numFmtId="2" fontId="0" fillId="0" borderId="0" xfId="0" applyNumberFormat="1" applyBorder="1"/>
    <xf numFmtId="4" fontId="9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2" fontId="0" fillId="0" borderId="1" xfId="0" applyNumberFormat="1" applyBorder="1"/>
    <xf numFmtId="4" fontId="3" fillId="0" borderId="0" xfId="0" applyNumberFormat="1" applyFont="1" applyBorder="1"/>
    <xf numFmtId="4" fontId="0" fillId="0" borderId="0" xfId="0" applyNumberFormat="1"/>
    <xf numFmtId="4" fontId="0" fillId="0" borderId="0" xfId="0" applyNumberFormat="1" applyBorder="1"/>
    <xf numFmtId="0" fontId="0" fillId="0" borderId="0" xfId="0" applyBorder="1" applyAlignment="1"/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103530</xdr:colOff>
      <xdr:row>21</xdr:row>
      <xdr:rowOff>54210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0" y="0"/>
          <a:ext cx="10507320" cy="101790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32</xdr:col>
      <xdr:colOff>256455</xdr:colOff>
      <xdr:row>19</xdr:row>
      <xdr:rowOff>674775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0" y="0"/>
          <a:ext cx="12042360" cy="96850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27</xdr:col>
      <xdr:colOff>427620</xdr:colOff>
      <xdr:row>19</xdr:row>
      <xdr:rowOff>513495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0" y="0"/>
          <a:ext cx="8085600" cy="95238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33</xdr:col>
      <xdr:colOff>94515</xdr:colOff>
      <xdr:row>19</xdr:row>
      <xdr:rowOff>513855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0" y="0"/>
          <a:ext cx="12375720" cy="9524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33</xdr:col>
      <xdr:colOff>94515</xdr:colOff>
      <xdr:row>19</xdr:row>
      <xdr:rowOff>513855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0" y="0"/>
          <a:ext cx="12375720" cy="9524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56820</xdr:colOff>
      <xdr:row>19</xdr:row>
      <xdr:rowOff>514215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0" y="0"/>
          <a:ext cx="662904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56820</xdr:colOff>
      <xdr:row>19</xdr:row>
      <xdr:rowOff>514215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0" y="0"/>
          <a:ext cx="662904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27</xdr:col>
      <xdr:colOff>628650</xdr:colOff>
      <xdr:row>23</xdr:row>
      <xdr:rowOff>28575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27</xdr:col>
      <xdr:colOff>628650</xdr:colOff>
      <xdr:row>23</xdr:row>
      <xdr:rowOff>28575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67"/>
  <sheetViews>
    <sheetView tabSelected="1" topLeftCell="A149" workbookViewId="0">
      <selection activeCell="A62" sqref="A62:A63"/>
    </sheetView>
  </sheetViews>
  <sheetFormatPr defaultRowHeight="12.75"/>
  <cols>
    <col min="1" max="1" width="3.85546875" style="1"/>
    <col min="2" max="2" width="18.140625" style="1"/>
    <col min="3" max="3" width="44.5703125" style="1" customWidth="1"/>
    <col min="4" max="5" width="0" style="1" hidden="1" customWidth="1"/>
    <col min="6" max="6" width="0" style="2" hidden="1" customWidth="1"/>
    <col min="7" max="9" width="0" style="1" hidden="1" customWidth="1"/>
    <col min="10" max="10" width="0" style="3" hidden="1" customWidth="1"/>
    <col min="11" max="11" width="0" style="4" hidden="1" customWidth="1"/>
    <col min="12" max="12" width="0" style="3" hidden="1" customWidth="1"/>
    <col min="13" max="22" width="0" style="1" hidden="1" customWidth="1"/>
    <col min="23" max="23" width="14.42578125" style="1" customWidth="1"/>
    <col min="24" max="24" width="12.42578125" style="1" customWidth="1"/>
    <col min="25" max="25" width="15.42578125" style="1"/>
    <col min="26" max="27" width="0" style="1" hidden="1"/>
    <col min="28" max="28" width="15.42578125" style="1"/>
    <col min="29" max="29" width="7.7109375" style="1" customWidth="1"/>
    <col min="30" max="30" width="15.42578125" style="1"/>
    <col min="31" max="31" width="12.42578125" style="1"/>
    <col min="32" max="1025" width="7.42578125" style="1"/>
  </cols>
  <sheetData>
    <row r="1" spans="1:31">
      <c r="A1"/>
      <c r="B1"/>
      <c r="C1" s="5"/>
      <c r="D1" s="5"/>
      <c r="E1" s="79"/>
      <c r="F1" s="79"/>
      <c r="G1" s="5" t="s">
        <v>0</v>
      </c>
      <c r="H1" s="6"/>
      <c r="I1" s="1" t="s">
        <v>0</v>
      </c>
      <c r="J1"/>
      <c r="K1"/>
      <c r="L1" s="7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/>
      <c r="AB1" s="8" t="s">
        <v>0</v>
      </c>
      <c r="AC1"/>
      <c r="AD1"/>
      <c r="AE1"/>
    </row>
    <row r="2" spans="1:31" ht="30.75" customHeight="1">
      <c r="A2"/>
      <c r="B2"/>
      <c r="C2" s="83"/>
      <c r="D2" s="83"/>
      <c r="E2" s="83"/>
      <c r="F2" s="83"/>
      <c r="G2" s="84" t="s">
        <v>1</v>
      </c>
      <c r="H2" s="84"/>
      <c r="I2" s="84"/>
      <c r="J2"/>
      <c r="K2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/>
      <c r="AB2" t="s">
        <v>2</v>
      </c>
      <c r="AC2"/>
      <c r="AD2" s="6"/>
      <c r="AE2" s="6"/>
    </row>
    <row r="3" spans="1:31" ht="13.5" customHeight="1">
      <c r="A3"/>
      <c r="B3"/>
      <c r="C3" s="5"/>
      <c r="D3" s="5"/>
      <c r="E3" s="79"/>
      <c r="F3" s="79"/>
      <c r="G3" s="5" t="s">
        <v>3</v>
      </c>
      <c r="H3" s="6"/>
      <c r="I3" s="1" t="s">
        <v>3</v>
      </c>
      <c r="J3"/>
      <c r="K3"/>
      <c r="L3" s="7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/>
      <c r="AA3"/>
      <c r="AB3" s="85" t="s">
        <v>322</v>
      </c>
      <c r="AC3" s="85"/>
      <c r="AD3"/>
      <c r="AE3"/>
    </row>
    <row r="4" spans="1:31" ht="27.75" customHeight="1">
      <c r="A4" s="10" t="s">
        <v>4</v>
      </c>
      <c r="B4" s="80" t="s">
        <v>5</v>
      </c>
      <c r="C4" s="80"/>
      <c r="D4" s="10"/>
      <c r="E4" s="6"/>
      <c r="F4" s="11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ht="6.75" hidden="1" customHeight="1">
      <c r="A5"/>
      <c r="B5"/>
      <c r="C5"/>
      <c r="D5" s="12"/>
      <c r="E5" s="6"/>
      <c r="F5" s="11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1" ht="38.25" customHeight="1">
      <c r="A6" s="81" t="s">
        <v>6</v>
      </c>
      <c r="B6" s="81"/>
      <c r="C6" s="14" t="s">
        <v>7</v>
      </c>
      <c r="D6" s="13" t="s">
        <v>8</v>
      </c>
      <c r="E6" s="15" t="s">
        <v>9</v>
      </c>
      <c r="F6" s="16" t="s">
        <v>9</v>
      </c>
      <c r="G6" s="13" t="s">
        <v>8</v>
      </c>
      <c r="H6" s="15"/>
      <c r="I6" s="17"/>
      <c r="J6" s="18" t="s">
        <v>9</v>
      </c>
      <c r="K6" s="19" t="s">
        <v>8</v>
      </c>
      <c r="L6" s="16" t="s">
        <v>9</v>
      </c>
      <c r="M6" s="14">
        <v>2021</v>
      </c>
      <c r="N6" s="14" t="s">
        <v>10</v>
      </c>
      <c r="O6" s="14">
        <v>2021</v>
      </c>
      <c r="P6" s="20" t="s">
        <v>11</v>
      </c>
      <c r="Q6" s="14">
        <v>2021</v>
      </c>
      <c r="R6" s="21">
        <v>2022</v>
      </c>
      <c r="S6" s="14" t="s">
        <v>9</v>
      </c>
      <c r="T6" s="14" t="s">
        <v>12</v>
      </c>
      <c r="U6" s="14" t="s">
        <v>13</v>
      </c>
      <c r="V6" s="14" t="s">
        <v>14</v>
      </c>
      <c r="W6" s="14">
        <v>2021</v>
      </c>
      <c r="X6" s="14" t="s">
        <v>9</v>
      </c>
      <c r="Y6" s="14" t="s">
        <v>13</v>
      </c>
      <c r="Z6" s="21">
        <v>2022</v>
      </c>
      <c r="AA6" s="14" t="s">
        <v>15</v>
      </c>
      <c r="AB6" s="14" t="s">
        <v>16</v>
      </c>
      <c r="AC6" s="14" t="s">
        <v>17</v>
      </c>
      <c r="AD6" s="14" t="s">
        <v>16</v>
      </c>
      <c r="AE6"/>
    </row>
    <row r="7" spans="1:31" ht="14.25" customHeight="1">
      <c r="A7" s="13"/>
      <c r="B7" s="13" t="s">
        <v>18</v>
      </c>
      <c r="C7" s="22" t="s">
        <v>19</v>
      </c>
      <c r="D7" s="23" t="e">
        <f t="shared" ref="D7:K7" si="0">D8+D15+D21+D27+D38+D42+D49+D63+D70+D79+D87</f>
        <v>#REF!</v>
      </c>
      <c r="E7" s="23" t="e">
        <f t="shared" si="0"/>
        <v>#REF!</v>
      </c>
      <c r="F7" s="23" t="e">
        <f t="shared" si="0"/>
        <v>#REF!</v>
      </c>
      <c r="G7" s="23" t="e">
        <f t="shared" si="0"/>
        <v>#REF!</v>
      </c>
      <c r="H7" s="23" t="e">
        <f t="shared" si="0"/>
        <v>#REF!</v>
      </c>
      <c r="I7" s="23" t="e">
        <f t="shared" si="0"/>
        <v>#REF!</v>
      </c>
      <c r="J7" s="24" t="e">
        <f t="shared" si="0"/>
        <v>#REF!</v>
      </c>
      <c r="K7" s="25" t="e">
        <f t="shared" si="0"/>
        <v>#REF!</v>
      </c>
      <c r="L7" s="26"/>
      <c r="M7" s="27">
        <f>M8+M15+M21+M27+M38+M49+M63+M70+M79+M87</f>
        <v>76451400</v>
      </c>
      <c r="N7" s="27"/>
      <c r="O7" s="27">
        <f>O8+O15+O21+O27+O38+O49+O63+O70+O79+O87</f>
        <v>76451400</v>
      </c>
      <c r="P7" s="27"/>
      <c r="Q7" s="27">
        <f>O7+P7</f>
        <v>76451400</v>
      </c>
      <c r="R7" s="27">
        <f>R8+R15+R21+R27+R38+R49+R63+R70+R79+R87</f>
        <v>78810600</v>
      </c>
      <c r="S7" s="27"/>
      <c r="T7" s="27"/>
      <c r="U7" s="27">
        <f t="shared" ref="U7:U38" si="1">Q7+T7</f>
        <v>76451400</v>
      </c>
      <c r="V7" s="27"/>
      <c r="W7" s="27">
        <f>U7+V7</f>
        <v>76451400</v>
      </c>
      <c r="X7" s="27"/>
      <c r="Y7" s="27">
        <f>W7+X7</f>
        <v>76451400</v>
      </c>
      <c r="Z7" s="28">
        <f>Z8+Z15+Z21+Z27+Z38+Z49+Z63+Z70+Z79+Z87</f>
        <v>78810600</v>
      </c>
      <c r="AA7" s="29"/>
      <c r="AB7" s="30">
        <f t="shared" ref="AB7:AB38" si="2">Z7+AA7</f>
        <v>78810600</v>
      </c>
      <c r="AC7" s="29"/>
      <c r="AD7" s="30">
        <f t="shared" ref="AD7:AD38" si="3">AB7+AC7</f>
        <v>78810600</v>
      </c>
      <c r="AE7"/>
    </row>
    <row r="8" spans="1:31" ht="12.75" customHeight="1">
      <c r="A8" s="13">
        <v>182</v>
      </c>
      <c r="B8" s="13" t="s">
        <v>20</v>
      </c>
      <c r="C8" s="22" t="s">
        <v>21</v>
      </c>
      <c r="D8" s="23">
        <f t="shared" ref="D8:K8" si="4">D9</f>
        <v>24341000</v>
      </c>
      <c r="E8" s="23">
        <f t="shared" si="4"/>
        <v>-5000</v>
      </c>
      <c r="F8" s="23">
        <f t="shared" si="4"/>
        <v>0</v>
      </c>
      <c r="G8" s="23">
        <f t="shared" si="4"/>
        <v>24341000</v>
      </c>
      <c r="H8" s="23">
        <f t="shared" si="4"/>
        <v>0</v>
      </c>
      <c r="I8" s="23">
        <f t="shared" si="4"/>
        <v>0</v>
      </c>
      <c r="J8" s="24">
        <f t="shared" si="4"/>
        <v>0</v>
      </c>
      <c r="K8" s="25">
        <f t="shared" si="4"/>
        <v>24341000</v>
      </c>
      <c r="L8" s="26"/>
      <c r="M8" s="27">
        <f>M9</f>
        <v>34500000</v>
      </c>
      <c r="N8" s="27"/>
      <c r="O8" s="27">
        <f>O9</f>
        <v>34500000</v>
      </c>
      <c r="P8" s="27"/>
      <c r="Q8" s="27">
        <f>O8+P8</f>
        <v>34500000</v>
      </c>
      <c r="R8" s="27">
        <f>R9</f>
        <v>36000000</v>
      </c>
      <c r="S8" s="27"/>
      <c r="T8" s="27"/>
      <c r="U8" s="27">
        <f t="shared" si="1"/>
        <v>34500000</v>
      </c>
      <c r="V8" s="27"/>
      <c r="W8" s="27">
        <f>U8+V8</f>
        <v>34500000</v>
      </c>
      <c r="X8" s="27"/>
      <c r="Y8" s="27">
        <f>W8+X8</f>
        <v>34500000</v>
      </c>
      <c r="Z8" s="28">
        <f>Z9</f>
        <v>36000000</v>
      </c>
      <c r="AA8" s="29"/>
      <c r="AB8" s="30">
        <f t="shared" si="2"/>
        <v>36000000</v>
      </c>
      <c r="AC8" s="29"/>
      <c r="AD8" s="30">
        <f t="shared" si="3"/>
        <v>36000000</v>
      </c>
      <c r="AE8"/>
    </row>
    <row r="9" spans="1:31" ht="14.25" customHeight="1">
      <c r="A9" s="31">
        <v>182</v>
      </c>
      <c r="B9" s="31" t="s">
        <v>22</v>
      </c>
      <c r="C9" s="32" t="s">
        <v>23</v>
      </c>
      <c r="D9" s="33">
        <f t="shared" ref="D9:K9" si="5">D11+D12+D13+D14</f>
        <v>24341000</v>
      </c>
      <c r="E9" s="33">
        <f t="shared" si="5"/>
        <v>-5000</v>
      </c>
      <c r="F9" s="33">
        <f t="shared" si="5"/>
        <v>0</v>
      </c>
      <c r="G9" s="33">
        <f t="shared" si="5"/>
        <v>24341000</v>
      </c>
      <c r="H9" s="33">
        <f t="shared" si="5"/>
        <v>0</v>
      </c>
      <c r="I9" s="33">
        <f t="shared" si="5"/>
        <v>0</v>
      </c>
      <c r="J9" s="34">
        <f t="shared" si="5"/>
        <v>0</v>
      </c>
      <c r="K9" s="35">
        <f t="shared" si="5"/>
        <v>24341000</v>
      </c>
      <c r="L9" s="26"/>
      <c r="M9" s="36">
        <f>M11+M12+M13+M14</f>
        <v>34500000</v>
      </c>
      <c r="N9" s="36"/>
      <c r="O9" s="36">
        <f>O11+O12+O13+O14</f>
        <v>34500000</v>
      </c>
      <c r="P9" s="36"/>
      <c r="Q9" s="27">
        <f>O9+P9</f>
        <v>34500000</v>
      </c>
      <c r="R9" s="36">
        <f>R11+R12+R13+R14</f>
        <v>36000000</v>
      </c>
      <c r="S9" s="27"/>
      <c r="T9" s="27"/>
      <c r="U9" s="27">
        <f t="shared" si="1"/>
        <v>34500000</v>
      </c>
      <c r="V9" s="27"/>
      <c r="W9" s="27">
        <f>U9+V9</f>
        <v>34500000</v>
      </c>
      <c r="X9" s="27"/>
      <c r="Y9" s="27">
        <f>W9+X9</f>
        <v>34500000</v>
      </c>
      <c r="Z9" s="37">
        <f>Z11+Z12+Z13+Z14</f>
        <v>36000000</v>
      </c>
      <c r="AA9" s="29"/>
      <c r="AB9" s="30">
        <f t="shared" si="2"/>
        <v>36000000</v>
      </c>
      <c r="AC9" s="29"/>
      <c r="AD9" s="30">
        <f t="shared" si="3"/>
        <v>36000000</v>
      </c>
      <c r="AE9"/>
    </row>
    <row r="10" spans="1:31" ht="0.75" hidden="1" customHeight="1">
      <c r="A10" s="31">
        <v>182</v>
      </c>
      <c r="B10" s="31" t="s">
        <v>24</v>
      </c>
      <c r="C10" s="32" t="s">
        <v>25</v>
      </c>
      <c r="D10" s="33"/>
      <c r="E10" s="38"/>
      <c r="F10" s="26"/>
      <c r="G10" s="36">
        <f>D10+F10</f>
        <v>0</v>
      </c>
      <c r="H10" s="26"/>
      <c r="I10" s="36"/>
      <c r="J10" s="39"/>
      <c r="K10" s="40"/>
      <c r="L10" s="26"/>
      <c r="M10" s="36">
        <f>I10+J10</f>
        <v>0</v>
      </c>
      <c r="N10" s="36"/>
      <c r="O10" s="36">
        <f>K10+L10</f>
        <v>0</v>
      </c>
      <c r="P10" s="36"/>
      <c r="Q10" s="36"/>
      <c r="R10" s="29"/>
      <c r="S10" s="36"/>
      <c r="T10" s="36"/>
      <c r="U10" s="27">
        <f t="shared" si="1"/>
        <v>0</v>
      </c>
      <c r="V10" s="36"/>
      <c r="W10" s="27">
        <f>S10+V10</f>
        <v>0</v>
      </c>
      <c r="X10" s="36"/>
      <c r="Y10" s="27">
        <f>U10+X10</f>
        <v>0</v>
      </c>
      <c r="Z10" s="41"/>
      <c r="AA10" s="29"/>
      <c r="AB10" s="30">
        <f t="shared" si="2"/>
        <v>0</v>
      </c>
      <c r="AC10" s="29"/>
      <c r="AD10" s="30">
        <f t="shared" si="3"/>
        <v>0</v>
      </c>
      <c r="AE10"/>
    </row>
    <row r="11" spans="1:31" ht="79.5" customHeight="1">
      <c r="A11" s="31">
        <v>182</v>
      </c>
      <c r="B11" s="31" t="s">
        <v>24</v>
      </c>
      <c r="C11" s="32" t="s">
        <v>26</v>
      </c>
      <c r="D11" s="33">
        <v>24200000</v>
      </c>
      <c r="E11" s="38"/>
      <c r="F11" s="26"/>
      <c r="G11" s="36">
        <f>D11+F11</f>
        <v>24200000</v>
      </c>
      <c r="H11" s="26"/>
      <c r="I11" s="36"/>
      <c r="J11" s="39"/>
      <c r="K11" s="42">
        <f>D11+J11</f>
        <v>24200000</v>
      </c>
      <c r="L11" s="26"/>
      <c r="M11" s="36">
        <v>34175000</v>
      </c>
      <c r="N11" s="36"/>
      <c r="O11" s="36">
        <v>34175000</v>
      </c>
      <c r="P11" s="36"/>
      <c r="Q11" s="27">
        <f t="shared" ref="Q11:Q22" si="6">O11+P11</f>
        <v>34175000</v>
      </c>
      <c r="R11" s="36">
        <v>35660000</v>
      </c>
      <c r="S11" s="27"/>
      <c r="T11" s="27"/>
      <c r="U11" s="27">
        <f t="shared" si="1"/>
        <v>34175000</v>
      </c>
      <c r="V11" s="27"/>
      <c r="W11" s="27">
        <f t="shared" ref="W11:W22" si="7">U11+V11</f>
        <v>34175000</v>
      </c>
      <c r="X11" s="27"/>
      <c r="Y11" s="27">
        <f t="shared" ref="Y11:Y22" si="8">W11+X11</f>
        <v>34175000</v>
      </c>
      <c r="Z11" s="37">
        <v>35660000</v>
      </c>
      <c r="AA11" s="29"/>
      <c r="AB11" s="30">
        <f t="shared" si="2"/>
        <v>35660000</v>
      </c>
      <c r="AC11" s="29"/>
      <c r="AD11" s="30">
        <f t="shared" si="3"/>
        <v>35660000</v>
      </c>
      <c r="AE11"/>
    </row>
    <row r="12" spans="1:31" ht="101.25" customHeight="1">
      <c r="A12" s="31">
        <v>182</v>
      </c>
      <c r="B12" s="31" t="s">
        <v>27</v>
      </c>
      <c r="C12" s="32" t="s">
        <v>28</v>
      </c>
      <c r="D12" s="33">
        <v>36000</v>
      </c>
      <c r="E12" s="43">
        <v>-5000</v>
      </c>
      <c r="F12" s="26"/>
      <c r="G12" s="36">
        <f>D12+F12</f>
        <v>36000</v>
      </c>
      <c r="H12" s="26"/>
      <c r="I12" s="36"/>
      <c r="J12" s="39"/>
      <c r="K12" s="42">
        <f>D12+J12</f>
        <v>36000</v>
      </c>
      <c r="L12" s="26"/>
      <c r="M12" s="36">
        <v>110000</v>
      </c>
      <c r="N12" s="36"/>
      <c r="O12" s="36">
        <v>110000</v>
      </c>
      <c r="P12" s="36"/>
      <c r="Q12" s="27">
        <f t="shared" si="6"/>
        <v>110000</v>
      </c>
      <c r="R12" s="36">
        <v>115000</v>
      </c>
      <c r="S12" s="27"/>
      <c r="T12" s="27"/>
      <c r="U12" s="27">
        <f t="shared" si="1"/>
        <v>110000</v>
      </c>
      <c r="V12" s="27"/>
      <c r="W12" s="27">
        <f t="shared" si="7"/>
        <v>110000</v>
      </c>
      <c r="X12" s="27"/>
      <c r="Y12" s="27">
        <f t="shared" si="8"/>
        <v>110000</v>
      </c>
      <c r="Z12" s="37">
        <v>115000</v>
      </c>
      <c r="AA12" s="29"/>
      <c r="AB12" s="30">
        <f t="shared" si="2"/>
        <v>115000</v>
      </c>
      <c r="AC12" s="29"/>
      <c r="AD12" s="30">
        <f t="shared" si="3"/>
        <v>115000</v>
      </c>
      <c r="AE12"/>
    </row>
    <row r="13" spans="1:31" ht="61.5" customHeight="1">
      <c r="A13" s="31">
        <v>182</v>
      </c>
      <c r="B13" s="31" t="s">
        <v>29</v>
      </c>
      <c r="C13" s="32" t="s">
        <v>30</v>
      </c>
      <c r="D13" s="33">
        <v>100000</v>
      </c>
      <c r="E13" s="43"/>
      <c r="F13" s="26"/>
      <c r="G13" s="36">
        <f>D13+F13</f>
        <v>100000</v>
      </c>
      <c r="H13" s="26"/>
      <c r="I13" s="36"/>
      <c r="J13" s="39"/>
      <c r="K13" s="42">
        <f>D13+J13</f>
        <v>100000</v>
      </c>
      <c r="L13" s="26"/>
      <c r="M13" s="36">
        <v>170000</v>
      </c>
      <c r="N13" s="36"/>
      <c r="O13" s="36">
        <v>170000</v>
      </c>
      <c r="P13" s="36"/>
      <c r="Q13" s="27">
        <f t="shared" si="6"/>
        <v>170000</v>
      </c>
      <c r="R13" s="36">
        <v>175000</v>
      </c>
      <c r="S13" s="27"/>
      <c r="T13" s="27"/>
      <c r="U13" s="27">
        <f t="shared" si="1"/>
        <v>170000</v>
      </c>
      <c r="V13" s="27"/>
      <c r="W13" s="27">
        <f t="shared" si="7"/>
        <v>170000</v>
      </c>
      <c r="X13" s="27"/>
      <c r="Y13" s="27">
        <f t="shared" si="8"/>
        <v>170000</v>
      </c>
      <c r="Z13" s="37">
        <v>175000</v>
      </c>
      <c r="AA13" s="29"/>
      <c r="AB13" s="30">
        <f t="shared" si="2"/>
        <v>175000</v>
      </c>
      <c r="AC13" s="29"/>
      <c r="AD13" s="30">
        <f t="shared" si="3"/>
        <v>175000</v>
      </c>
      <c r="AE13"/>
    </row>
    <row r="14" spans="1:31" ht="75.75" customHeight="1">
      <c r="A14" s="31">
        <v>182</v>
      </c>
      <c r="B14" s="31" t="s">
        <v>31</v>
      </c>
      <c r="C14" s="32" t="s">
        <v>32</v>
      </c>
      <c r="D14" s="33">
        <v>5000</v>
      </c>
      <c r="E14" s="43"/>
      <c r="F14" s="26"/>
      <c r="G14" s="36">
        <f>D14+F14</f>
        <v>5000</v>
      </c>
      <c r="H14" s="26"/>
      <c r="I14" s="36"/>
      <c r="J14" s="39"/>
      <c r="K14" s="42">
        <f>D14+J14</f>
        <v>5000</v>
      </c>
      <c r="L14" s="26"/>
      <c r="M14" s="36">
        <v>45000</v>
      </c>
      <c r="N14" s="36"/>
      <c r="O14" s="36">
        <v>45000</v>
      </c>
      <c r="P14" s="36"/>
      <c r="Q14" s="27">
        <f t="shared" si="6"/>
        <v>45000</v>
      </c>
      <c r="R14" s="36">
        <v>50000</v>
      </c>
      <c r="S14" s="27"/>
      <c r="T14" s="27"/>
      <c r="U14" s="27">
        <f t="shared" si="1"/>
        <v>45000</v>
      </c>
      <c r="V14" s="27"/>
      <c r="W14" s="27">
        <f t="shared" si="7"/>
        <v>45000</v>
      </c>
      <c r="X14" s="27"/>
      <c r="Y14" s="27">
        <f t="shared" si="8"/>
        <v>45000</v>
      </c>
      <c r="Z14" s="37">
        <v>50000</v>
      </c>
      <c r="AA14" s="29"/>
      <c r="AB14" s="30">
        <f t="shared" si="2"/>
        <v>50000</v>
      </c>
      <c r="AC14" s="29"/>
      <c r="AD14" s="30">
        <f t="shared" si="3"/>
        <v>50000</v>
      </c>
      <c r="AE14"/>
    </row>
    <row r="15" spans="1:31" ht="36.75" customHeight="1">
      <c r="A15" s="31">
        <v>100</v>
      </c>
      <c r="B15" s="13" t="s">
        <v>33</v>
      </c>
      <c r="C15" s="44" t="s">
        <v>34</v>
      </c>
      <c r="D15" s="23">
        <f t="shared" ref="D15:K15" si="9">D16</f>
        <v>8750000</v>
      </c>
      <c r="E15" s="23">
        <f t="shared" si="9"/>
        <v>5000</v>
      </c>
      <c r="F15" s="23">
        <f t="shared" si="9"/>
        <v>0</v>
      </c>
      <c r="G15" s="23">
        <f t="shared" si="9"/>
        <v>8750000</v>
      </c>
      <c r="H15" s="23">
        <f t="shared" si="9"/>
        <v>0</v>
      </c>
      <c r="I15" s="23">
        <f t="shared" si="9"/>
        <v>0</v>
      </c>
      <c r="J15" s="24">
        <f t="shared" si="9"/>
        <v>0</v>
      </c>
      <c r="K15" s="25">
        <f t="shared" si="9"/>
        <v>8750000</v>
      </c>
      <c r="L15" s="26"/>
      <c r="M15" s="27">
        <f>M16</f>
        <v>15696300</v>
      </c>
      <c r="N15" s="27"/>
      <c r="O15" s="27">
        <f>O16</f>
        <v>15696300</v>
      </c>
      <c r="P15" s="27"/>
      <c r="Q15" s="27">
        <f t="shared" si="6"/>
        <v>15696300</v>
      </c>
      <c r="R15" s="27">
        <f>R16</f>
        <v>16311500</v>
      </c>
      <c r="S15" s="27"/>
      <c r="T15" s="27"/>
      <c r="U15" s="27">
        <f t="shared" si="1"/>
        <v>15696300</v>
      </c>
      <c r="V15" s="27"/>
      <c r="W15" s="27">
        <f t="shared" si="7"/>
        <v>15696300</v>
      </c>
      <c r="X15" s="27"/>
      <c r="Y15" s="27">
        <f t="shared" si="8"/>
        <v>15696300</v>
      </c>
      <c r="Z15" s="28">
        <f>Z16</f>
        <v>16311500</v>
      </c>
      <c r="AA15" s="29"/>
      <c r="AB15" s="30">
        <f t="shared" si="2"/>
        <v>16311500</v>
      </c>
      <c r="AC15" s="29"/>
      <c r="AD15" s="30">
        <f t="shared" si="3"/>
        <v>16311500</v>
      </c>
      <c r="AE15"/>
    </row>
    <row r="16" spans="1:31" ht="27" customHeight="1">
      <c r="A16" s="31">
        <v>100</v>
      </c>
      <c r="B16" s="13" t="s">
        <v>35</v>
      </c>
      <c r="C16" s="44" t="s">
        <v>36</v>
      </c>
      <c r="D16" s="23">
        <f t="shared" ref="D16:K16" si="10">D17+D18+D19+D20</f>
        <v>8750000</v>
      </c>
      <c r="E16" s="23">
        <f t="shared" si="10"/>
        <v>5000</v>
      </c>
      <c r="F16" s="23">
        <f t="shared" si="10"/>
        <v>0</v>
      </c>
      <c r="G16" s="23">
        <f t="shared" si="10"/>
        <v>8750000</v>
      </c>
      <c r="H16" s="23">
        <f t="shared" si="10"/>
        <v>0</v>
      </c>
      <c r="I16" s="23">
        <f t="shared" si="10"/>
        <v>0</v>
      </c>
      <c r="J16" s="24">
        <f t="shared" si="10"/>
        <v>0</v>
      </c>
      <c r="K16" s="25">
        <f t="shared" si="10"/>
        <v>8750000</v>
      </c>
      <c r="L16" s="26"/>
      <c r="M16" s="27">
        <f>M17+M18+M19+M20</f>
        <v>15696300</v>
      </c>
      <c r="N16" s="27"/>
      <c r="O16" s="27">
        <f>O17+O18+O19+O20</f>
        <v>15696300</v>
      </c>
      <c r="P16" s="27"/>
      <c r="Q16" s="27">
        <f t="shared" si="6"/>
        <v>15696300</v>
      </c>
      <c r="R16" s="27">
        <f>R17+R18+R19+R20</f>
        <v>16311500</v>
      </c>
      <c r="S16" s="27"/>
      <c r="T16" s="27"/>
      <c r="U16" s="27">
        <f t="shared" si="1"/>
        <v>15696300</v>
      </c>
      <c r="V16" s="27"/>
      <c r="W16" s="27">
        <f t="shared" si="7"/>
        <v>15696300</v>
      </c>
      <c r="X16" s="27"/>
      <c r="Y16" s="27">
        <f t="shared" si="8"/>
        <v>15696300</v>
      </c>
      <c r="Z16" s="28">
        <f>Z17+Z18+Z19+Z20</f>
        <v>16311500</v>
      </c>
      <c r="AA16" s="29"/>
      <c r="AB16" s="30">
        <f t="shared" si="2"/>
        <v>16311500</v>
      </c>
      <c r="AC16" s="29"/>
      <c r="AD16" s="30">
        <f t="shared" si="3"/>
        <v>16311500</v>
      </c>
      <c r="AE16"/>
    </row>
    <row r="17" spans="1:31" ht="51" customHeight="1">
      <c r="A17" s="31">
        <v>100</v>
      </c>
      <c r="B17" s="31" t="s">
        <v>37</v>
      </c>
      <c r="C17" s="32" t="s">
        <v>38</v>
      </c>
      <c r="D17" s="33">
        <v>3200000</v>
      </c>
      <c r="E17" s="38"/>
      <c r="F17" s="26"/>
      <c r="G17" s="36">
        <f>D17+F17</f>
        <v>3200000</v>
      </c>
      <c r="H17" s="26"/>
      <c r="I17" s="36"/>
      <c r="J17" s="39"/>
      <c r="K17" s="42">
        <f>D17+J17</f>
        <v>3200000</v>
      </c>
      <c r="L17" s="26"/>
      <c r="M17" s="36">
        <v>6610100</v>
      </c>
      <c r="N17" s="36"/>
      <c r="O17" s="36">
        <v>6610100</v>
      </c>
      <c r="P17" s="36"/>
      <c r="Q17" s="27">
        <f t="shared" si="6"/>
        <v>6610100</v>
      </c>
      <c r="R17" s="36">
        <v>6868800</v>
      </c>
      <c r="S17" s="27"/>
      <c r="T17" s="27"/>
      <c r="U17" s="27">
        <f t="shared" si="1"/>
        <v>6610100</v>
      </c>
      <c r="V17" s="27"/>
      <c r="W17" s="27">
        <f t="shared" si="7"/>
        <v>6610100</v>
      </c>
      <c r="X17" s="27"/>
      <c r="Y17" s="27">
        <f t="shared" si="8"/>
        <v>6610100</v>
      </c>
      <c r="Z17" s="37">
        <v>6868800</v>
      </c>
      <c r="AA17" s="29"/>
      <c r="AB17" s="30">
        <f t="shared" si="2"/>
        <v>6868800</v>
      </c>
      <c r="AC17" s="29"/>
      <c r="AD17" s="30">
        <f t="shared" si="3"/>
        <v>6868800</v>
      </c>
      <c r="AE17"/>
    </row>
    <row r="18" spans="1:31" ht="63" customHeight="1">
      <c r="A18" s="31">
        <v>100</v>
      </c>
      <c r="B18" s="31" t="s">
        <v>39</v>
      </c>
      <c r="C18" s="32" t="s">
        <v>40</v>
      </c>
      <c r="D18" s="33">
        <v>30000</v>
      </c>
      <c r="E18" s="43">
        <v>5000</v>
      </c>
      <c r="F18" s="26"/>
      <c r="G18" s="36">
        <f>D18+F18</f>
        <v>30000</v>
      </c>
      <c r="H18" s="26"/>
      <c r="I18" s="36"/>
      <c r="J18" s="39"/>
      <c r="K18" s="42">
        <f>D18+J18</f>
        <v>30000</v>
      </c>
      <c r="L18" s="26"/>
      <c r="M18" s="36">
        <v>38800</v>
      </c>
      <c r="N18" s="36"/>
      <c r="O18" s="36">
        <v>38800</v>
      </c>
      <c r="P18" s="36"/>
      <c r="Q18" s="27">
        <f t="shared" si="6"/>
        <v>38800</v>
      </c>
      <c r="R18" s="36">
        <v>40300</v>
      </c>
      <c r="S18" s="27"/>
      <c r="T18" s="27"/>
      <c r="U18" s="27">
        <f t="shared" si="1"/>
        <v>38800</v>
      </c>
      <c r="V18" s="27"/>
      <c r="W18" s="27">
        <f t="shared" si="7"/>
        <v>38800</v>
      </c>
      <c r="X18" s="27"/>
      <c r="Y18" s="27">
        <f t="shared" si="8"/>
        <v>38800</v>
      </c>
      <c r="Z18" s="37">
        <v>40300</v>
      </c>
      <c r="AA18" s="29"/>
      <c r="AB18" s="30">
        <f t="shared" si="2"/>
        <v>40300</v>
      </c>
      <c r="AC18" s="29"/>
      <c r="AD18" s="30">
        <f t="shared" si="3"/>
        <v>40300</v>
      </c>
      <c r="AE18"/>
    </row>
    <row r="19" spans="1:31" ht="49.5" customHeight="1">
      <c r="A19" s="31">
        <v>100</v>
      </c>
      <c r="B19" s="31" t="s">
        <v>41</v>
      </c>
      <c r="C19" s="32" t="s">
        <v>42</v>
      </c>
      <c r="D19" s="33">
        <v>5520000</v>
      </c>
      <c r="E19" s="43"/>
      <c r="F19" s="26"/>
      <c r="G19" s="36">
        <f>D19+F19</f>
        <v>5520000</v>
      </c>
      <c r="H19" s="26"/>
      <c r="I19" s="36"/>
      <c r="J19" s="39"/>
      <c r="K19" s="42">
        <f>D19+J19</f>
        <v>5520000</v>
      </c>
      <c r="L19" s="26"/>
      <c r="M19" s="36">
        <v>9047400</v>
      </c>
      <c r="N19" s="36"/>
      <c r="O19" s="36">
        <v>9047400</v>
      </c>
      <c r="P19" s="36"/>
      <c r="Q19" s="27">
        <f t="shared" si="6"/>
        <v>9047400</v>
      </c>
      <c r="R19" s="36">
        <v>9402400</v>
      </c>
      <c r="S19" s="27"/>
      <c r="T19" s="27"/>
      <c r="U19" s="27">
        <f t="shared" si="1"/>
        <v>9047400</v>
      </c>
      <c r="V19" s="27"/>
      <c r="W19" s="27">
        <f t="shared" si="7"/>
        <v>9047400</v>
      </c>
      <c r="X19" s="27"/>
      <c r="Y19" s="27">
        <f t="shared" si="8"/>
        <v>9047400</v>
      </c>
      <c r="Z19" s="37">
        <v>9402400</v>
      </c>
      <c r="AA19" s="29"/>
      <c r="AB19" s="30">
        <f t="shared" si="2"/>
        <v>9402400</v>
      </c>
      <c r="AC19" s="29"/>
      <c r="AD19" s="30">
        <f t="shared" si="3"/>
        <v>9402400</v>
      </c>
      <c r="AE19"/>
    </row>
    <row r="20" spans="1:31" ht="62.25" customHeight="1">
      <c r="A20" s="31">
        <v>100</v>
      </c>
      <c r="B20" s="31" t="s">
        <v>43</v>
      </c>
      <c r="C20" s="32" t="s">
        <v>44</v>
      </c>
      <c r="D20" s="33">
        <v>0</v>
      </c>
      <c r="E20" s="43"/>
      <c r="F20" s="26"/>
      <c r="G20" s="36">
        <f>D20+F20</f>
        <v>0</v>
      </c>
      <c r="H20" s="26"/>
      <c r="I20" s="36">
        <f>D20+H20</f>
        <v>0</v>
      </c>
      <c r="J20" s="39"/>
      <c r="K20" s="42">
        <f>D20+J20</f>
        <v>0</v>
      </c>
      <c r="L20" s="26"/>
      <c r="M20" s="36">
        <f>I20+J20</f>
        <v>0</v>
      </c>
      <c r="N20" s="36"/>
      <c r="O20" s="36">
        <f>K20+L20</f>
        <v>0</v>
      </c>
      <c r="P20" s="36"/>
      <c r="Q20" s="27">
        <f t="shared" si="6"/>
        <v>0</v>
      </c>
      <c r="R20" s="36">
        <v>0</v>
      </c>
      <c r="S20" s="27"/>
      <c r="T20" s="27"/>
      <c r="U20" s="27">
        <f t="shared" si="1"/>
        <v>0</v>
      </c>
      <c r="V20" s="27"/>
      <c r="W20" s="27">
        <f t="shared" si="7"/>
        <v>0</v>
      </c>
      <c r="X20" s="27"/>
      <c r="Y20" s="27">
        <f t="shared" si="8"/>
        <v>0</v>
      </c>
      <c r="Z20" s="37">
        <v>0</v>
      </c>
      <c r="AA20" s="29"/>
      <c r="AB20" s="30">
        <f t="shared" si="2"/>
        <v>0</v>
      </c>
      <c r="AC20" s="29"/>
      <c r="AD20" s="30">
        <f t="shared" si="3"/>
        <v>0</v>
      </c>
      <c r="AE20"/>
    </row>
    <row r="21" spans="1:31" ht="25.5">
      <c r="A21" s="13">
        <v>182</v>
      </c>
      <c r="B21" s="13" t="s">
        <v>45</v>
      </c>
      <c r="C21" s="22" t="s">
        <v>46</v>
      </c>
      <c r="D21" s="23">
        <f t="shared" ref="D21:K21" si="11">D22</f>
        <v>3200000</v>
      </c>
      <c r="E21" s="23">
        <f t="shared" si="11"/>
        <v>0</v>
      </c>
      <c r="F21" s="23">
        <f t="shared" si="11"/>
        <v>0</v>
      </c>
      <c r="G21" s="23">
        <f t="shared" si="11"/>
        <v>3200000</v>
      </c>
      <c r="H21" s="23">
        <f t="shared" si="11"/>
        <v>0</v>
      </c>
      <c r="I21" s="23">
        <f t="shared" si="11"/>
        <v>0</v>
      </c>
      <c r="J21" s="24">
        <f t="shared" si="11"/>
        <v>0</v>
      </c>
      <c r="K21" s="25">
        <f t="shared" si="11"/>
        <v>3200000</v>
      </c>
      <c r="L21" s="26"/>
      <c r="M21" s="27">
        <f>M22+M25+M26</f>
        <v>108000</v>
      </c>
      <c r="N21" s="27"/>
      <c r="O21" s="27">
        <f>O22+O25+O26</f>
        <v>108000</v>
      </c>
      <c r="P21" s="27"/>
      <c r="Q21" s="27">
        <f t="shared" si="6"/>
        <v>108000</v>
      </c>
      <c r="R21" s="27">
        <f>R22+R25+R26</f>
        <v>158000</v>
      </c>
      <c r="S21" s="27"/>
      <c r="T21" s="27"/>
      <c r="U21" s="27">
        <f t="shared" si="1"/>
        <v>108000</v>
      </c>
      <c r="V21" s="27"/>
      <c r="W21" s="27">
        <f t="shared" si="7"/>
        <v>108000</v>
      </c>
      <c r="X21" s="27"/>
      <c r="Y21" s="27">
        <f t="shared" si="8"/>
        <v>108000</v>
      </c>
      <c r="Z21" s="28">
        <f>Z22+Z25+Z26</f>
        <v>158000</v>
      </c>
      <c r="AA21" s="29"/>
      <c r="AB21" s="30">
        <f t="shared" si="2"/>
        <v>158000</v>
      </c>
      <c r="AC21" s="29"/>
      <c r="AD21" s="30">
        <f t="shared" si="3"/>
        <v>158000</v>
      </c>
      <c r="AE21"/>
    </row>
    <row r="22" spans="1:31" ht="21.75" customHeight="1">
      <c r="A22" s="31">
        <v>182</v>
      </c>
      <c r="B22" s="31" t="s">
        <v>47</v>
      </c>
      <c r="C22" s="45" t="s">
        <v>48</v>
      </c>
      <c r="D22" s="33">
        <f t="shared" ref="D22:K22" si="12">D24</f>
        <v>3200000</v>
      </c>
      <c r="E22" s="33">
        <f t="shared" si="12"/>
        <v>0</v>
      </c>
      <c r="F22" s="33">
        <f t="shared" si="12"/>
        <v>0</v>
      </c>
      <c r="G22" s="33">
        <f t="shared" si="12"/>
        <v>3200000</v>
      </c>
      <c r="H22" s="33">
        <f t="shared" si="12"/>
        <v>0</v>
      </c>
      <c r="I22" s="33">
        <f t="shared" si="12"/>
        <v>0</v>
      </c>
      <c r="J22" s="34">
        <f t="shared" si="12"/>
        <v>0</v>
      </c>
      <c r="K22" s="35">
        <f t="shared" si="12"/>
        <v>3200000</v>
      </c>
      <c r="L22" s="26"/>
      <c r="M22" s="36">
        <f>M24</f>
        <v>0</v>
      </c>
      <c r="N22" s="36"/>
      <c r="O22" s="36">
        <f>O24</f>
        <v>0</v>
      </c>
      <c r="P22" s="36"/>
      <c r="Q22" s="27">
        <f t="shared" si="6"/>
        <v>0</v>
      </c>
      <c r="R22" s="36">
        <f>R24</f>
        <v>0</v>
      </c>
      <c r="S22" s="27"/>
      <c r="T22" s="27"/>
      <c r="U22" s="27">
        <f t="shared" si="1"/>
        <v>0</v>
      </c>
      <c r="V22" s="27"/>
      <c r="W22" s="27">
        <f t="shared" si="7"/>
        <v>0</v>
      </c>
      <c r="X22" s="27"/>
      <c r="Y22" s="27">
        <f t="shared" si="8"/>
        <v>0</v>
      </c>
      <c r="Z22" s="37">
        <f>Z24</f>
        <v>0</v>
      </c>
      <c r="AA22" s="29"/>
      <c r="AB22" s="30">
        <f t="shared" si="2"/>
        <v>0</v>
      </c>
      <c r="AC22" s="29"/>
      <c r="AD22" s="30">
        <f t="shared" si="3"/>
        <v>0</v>
      </c>
      <c r="AE22"/>
    </row>
    <row r="23" spans="1:31" ht="9.75" hidden="1" customHeight="1">
      <c r="A23" s="31"/>
      <c r="B23" s="31" t="s">
        <v>49</v>
      </c>
      <c r="C23" s="45" t="s">
        <v>50</v>
      </c>
      <c r="D23" s="33">
        <v>0</v>
      </c>
      <c r="E23" s="43">
        <v>1000</v>
      </c>
      <c r="F23" s="26"/>
      <c r="G23" s="36">
        <f>D23+F23</f>
        <v>0</v>
      </c>
      <c r="H23" s="26"/>
      <c r="I23" s="36">
        <f>G23+H23</f>
        <v>0</v>
      </c>
      <c r="J23" s="46"/>
      <c r="K23" s="40"/>
      <c r="L23" s="26"/>
      <c r="M23" s="36">
        <f>I23+J23</f>
        <v>0</v>
      </c>
      <c r="N23" s="36"/>
      <c r="O23" s="36">
        <f>K23+L23</f>
        <v>0</v>
      </c>
      <c r="P23" s="36"/>
      <c r="Q23" s="36"/>
      <c r="R23" s="29"/>
      <c r="S23" s="36"/>
      <c r="T23" s="36"/>
      <c r="U23" s="27">
        <f t="shared" si="1"/>
        <v>0</v>
      </c>
      <c r="V23" s="36"/>
      <c r="W23" s="27">
        <f>S23+V23</f>
        <v>0</v>
      </c>
      <c r="X23" s="36"/>
      <c r="Y23" s="27">
        <f>U23+X23</f>
        <v>0</v>
      </c>
      <c r="Z23" s="41"/>
      <c r="AA23" s="29"/>
      <c r="AB23" s="30">
        <f t="shared" si="2"/>
        <v>0</v>
      </c>
      <c r="AC23" s="29"/>
      <c r="AD23" s="30">
        <f t="shared" si="3"/>
        <v>0</v>
      </c>
      <c r="AE23"/>
    </row>
    <row r="24" spans="1:31" ht="26.25" customHeight="1">
      <c r="A24" s="31">
        <v>182</v>
      </c>
      <c r="B24" s="31" t="s">
        <v>51</v>
      </c>
      <c r="C24" s="45" t="s">
        <v>48</v>
      </c>
      <c r="D24" s="33">
        <v>3200000</v>
      </c>
      <c r="E24" s="43"/>
      <c r="F24" s="26"/>
      <c r="G24" s="36">
        <f>D24+F24</f>
        <v>3200000</v>
      </c>
      <c r="H24" s="26"/>
      <c r="I24" s="36"/>
      <c r="J24" s="39"/>
      <c r="K24" s="42">
        <f>D24+J24</f>
        <v>3200000</v>
      </c>
      <c r="L24" s="26"/>
      <c r="M24" s="36">
        <v>0</v>
      </c>
      <c r="N24" s="36"/>
      <c r="O24" s="36">
        <v>0</v>
      </c>
      <c r="P24" s="36"/>
      <c r="Q24" s="27">
        <f t="shared" ref="Q24:Q42" si="13">O24+P24</f>
        <v>0</v>
      </c>
      <c r="R24" s="36">
        <v>0</v>
      </c>
      <c r="S24" s="27"/>
      <c r="T24" s="27"/>
      <c r="U24" s="27">
        <f t="shared" si="1"/>
        <v>0</v>
      </c>
      <c r="V24" s="27"/>
      <c r="W24" s="27">
        <f t="shared" ref="W24:W42" si="14">U24+V24</f>
        <v>0</v>
      </c>
      <c r="X24" s="27"/>
      <c r="Y24" s="27">
        <f t="shared" ref="Y24:Y42" si="15">W24+X24</f>
        <v>0</v>
      </c>
      <c r="Z24" s="37">
        <v>0</v>
      </c>
      <c r="AA24" s="29"/>
      <c r="AB24" s="30">
        <f t="shared" si="2"/>
        <v>0</v>
      </c>
      <c r="AC24" s="29"/>
      <c r="AD24" s="30">
        <f t="shared" si="3"/>
        <v>0</v>
      </c>
      <c r="AE24"/>
    </row>
    <row r="25" spans="1:31" ht="19.5" customHeight="1">
      <c r="A25" s="31">
        <v>182</v>
      </c>
      <c r="B25" s="31" t="s">
        <v>49</v>
      </c>
      <c r="C25" s="45" t="s">
        <v>50</v>
      </c>
      <c r="D25" s="33"/>
      <c r="E25" s="43"/>
      <c r="F25" s="26"/>
      <c r="G25" s="36"/>
      <c r="H25" s="26"/>
      <c r="I25" s="36"/>
      <c r="J25" s="39"/>
      <c r="K25" s="42"/>
      <c r="L25" s="26"/>
      <c r="M25" s="36">
        <v>8000</v>
      </c>
      <c r="N25" s="36"/>
      <c r="O25" s="36">
        <v>8000</v>
      </c>
      <c r="P25" s="36"/>
      <c r="Q25" s="27">
        <f t="shared" si="13"/>
        <v>8000</v>
      </c>
      <c r="R25" s="36">
        <v>8000</v>
      </c>
      <c r="S25" s="27"/>
      <c r="T25" s="27"/>
      <c r="U25" s="27">
        <f t="shared" si="1"/>
        <v>8000</v>
      </c>
      <c r="V25" s="27"/>
      <c r="W25" s="27">
        <f t="shared" si="14"/>
        <v>8000</v>
      </c>
      <c r="X25" s="27"/>
      <c r="Y25" s="27">
        <f t="shared" si="15"/>
        <v>8000</v>
      </c>
      <c r="Z25" s="37">
        <v>8000</v>
      </c>
      <c r="AA25" s="29"/>
      <c r="AB25" s="30">
        <f t="shared" si="2"/>
        <v>8000</v>
      </c>
      <c r="AC25" s="29"/>
      <c r="AD25" s="30">
        <f t="shared" si="3"/>
        <v>8000</v>
      </c>
      <c r="AE25"/>
    </row>
    <row r="26" spans="1:31" ht="36.75" customHeight="1">
      <c r="A26" s="31">
        <v>182</v>
      </c>
      <c r="B26" s="31" t="s">
        <v>52</v>
      </c>
      <c r="C26" s="45" t="s">
        <v>53</v>
      </c>
      <c r="D26" s="33"/>
      <c r="E26" s="43"/>
      <c r="F26" s="26"/>
      <c r="G26" s="36"/>
      <c r="H26" s="26"/>
      <c r="I26" s="36"/>
      <c r="J26" s="39"/>
      <c r="K26" s="42"/>
      <c r="L26" s="26"/>
      <c r="M26" s="36">
        <v>100000</v>
      </c>
      <c r="N26" s="36"/>
      <c r="O26" s="36">
        <v>100000</v>
      </c>
      <c r="P26" s="36"/>
      <c r="Q26" s="27">
        <f t="shared" si="13"/>
        <v>100000</v>
      </c>
      <c r="R26" s="36">
        <v>150000</v>
      </c>
      <c r="S26" s="27"/>
      <c r="T26" s="27"/>
      <c r="U26" s="27">
        <f t="shared" si="1"/>
        <v>100000</v>
      </c>
      <c r="V26" s="27"/>
      <c r="W26" s="27">
        <f t="shared" si="14"/>
        <v>100000</v>
      </c>
      <c r="X26" s="27"/>
      <c r="Y26" s="27">
        <f t="shared" si="15"/>
        <v>100000</v>
      </c>
      <c r="Z26" s="37">
        <v>150000</v>
      </c>
      <c r="AA26" s="29"/>
      <c r="AB26" s="30">
        <f t="shared" si="2"/>
        <v>150000</v>
      </c>
      <c r="AC26" s="29"/>
      <c r="AD26" s="30">
        <f t="shared" si="3"/>
        <v>150000</v>
      </c>
      <c r="AE26"/>
    </row>
    <row r="27" spans="1:31" ht="15.75" customHeight="1">
      <c r="A27" s="13">
        <v>182</v>
      </c>
      <c r="B27" s="13" t="s">
        <v>54</v>
      </c>
      <c r="C27" s="22" t="s">
        <v>55</v>
      </c>
      <c r="D27" s="23">
        <f t="shared" ref="D27:K27" si="16">D30</f>
        <v>5278400</v>
      </c>
      <c r="E27" s="23">
        <f t="shared" si="16"/>
        <v>0</v>
      </c>
      <c r="F27" s="23">
        <f t="shared" si="16"/>
        <v>0</v>
      </c>
      <c r="G27" s="23">
        <f t="shared" si="16"/>
        <v>5278400</v>
      </c>
      <c r="H27" s="23">
        <f t="shared" si="16"/>
        <v>0</v>
      </c>
      <c r="I27" s="23">
        <f t="shared" si="16"/>
        <v>0</v>
      </c>
      <c r="J27" s="24">
        <f t="shared" si="16"/>
        <v>0</v>
      </c>
      <c r="K27" s="25">
        <f t="shared" si="16"/>
        <v>5278400</v>
      </c>
      <c r="L27" s="26"/>
      <c r="M27" s="27">
        <f>M28+M30+M33</f>
        <v>14644000</v>
      </c>
      <c r="N27" s="27"/>
      <c r="O27" s="27">
        <f>O28+O30+O33</f>
        <v>14644000</v>
      </c>
      <c r="P27" s="27"/>
      <c r="Q27" s="27">
        <f t="shared" si="13"/>
        <v>14644000</v>
      </c>
      <c r="R27" s="27">
        <f>R28+R30+R33</f>
        <v>14750000</v>
      </c>
      <c r="S27" s="27"/>
      <c r="T27" s="27"/>
      <c r="U27" s="27">
        <f t="shared" si="1"/>
        <v>14644000</v>
      </c>
      <c r="V27" s="27"/>
      <c r="W27" s="27">
        <f t="shared" si="14"/>
        <v>14644000</v>
      </c>
      <c r="X27" s="27"/>
      <c r="Y27" s="27">
        <f t="shared" si="15"/>
        <v>14644000</v>
      </c>
      <c r="Z27" s="28">
        <f>Z28+Z30+Z33</f>
        <v>14750000</v>
      </c>
      <c r="AA27" s="29"/>
      <c r="AB27" s="30">
        <f t="shared" si="2"/>
        <v>14750000</v>
      </c>
      <c r="AC27" s="29"/>
      <c r="AD27" s="30">
        <f t="shared" si="3"/>
        <v>14750000</v>
      </c>
      <c r="AE27"/>
    </row>
    <row r="28" spans="1:31" ht="15.75" customHeight="1">
      <c r="A28" s="31">
        <v>182</v>
      </c>
      <c r="B28" s="31" t="s">
        <v>56</v>
      </c>
      <c r="C28" s="45" t="s">
        <v>57</v>
      </c>
      <c r="D28" s="23"/>
      <c r="E28" s="23"/>
      <c r="F28" s="23"/>
      <c r="G28" s="23"/>
      <c r="H28" s="23"/>
      <c r="I28" s="23"/>
      <c r="J28" s="24"/>
      <c r="K28" s="25"/>
      <c r="L28" s="26"/>
      <c r="M28" s="27">
        <f>M29</f>
        <v>1300000</v>
      </c>
      <c r="N28" s="27"/>
      <c r="O28" s="27">
        <f>O29</f>
        <v>1300000</v>
      </c>
      <c r="P28" s="27"/>
      <c r="Q28" s="27">
        <f t="shared" si="13"/>
        <v>1300000</v>
      </c>
      <c r="R28" s="27">
        <f>R29</f>
        <v>1300000</v>
      </c>
      <c r="S28" s="27"/>
      <c r="T28" s="27"/>
      <c r="U28" s="27">
        <f t="shared" si="1"/>
        <v>1300000</v>
      </c>
      <c r="V28" s="27"/>
      <c r="W28" s="27">
        <f t="shared" si="14"/>
        <v>1300000</v>
      </c>
      <c r="X28" s="27"/>
      <c r="Y28" s="27">
        <f t="shared" si="15"/>
        <v>1300000</v>
      </c>
      <c r="Z28" s="28">
        <f>Z29</f>
        <v>1300000</v>
      </c>
      <c r="AA28" s="29"/>
      <c r="AB28" s="30">
        <f t="shared" si="2"/>
        <v>1300000</v>
      </c>
      <c r="AC28" s="29"/>
      <c r="AD28" s="30">
        <f t="shared" si="3"/>
        <v>1300000</v>
      </c>
      <c r="AE28"/>
    </row>
    <row r="29" spans="1:31" ht="48" customHeight="1">
      <c r="A29" s="31">
        <v>182</v>
      </c>
      <c r="B29" s="31" t="s">
        <v>58</v>
      </c>
      <c r="C29" s="45" t="s">
        <v>59</v>
      </c>
      <c r="D29" s="33"/>
      <c r="E29" s="43">
        <v>-196600</v>
      </c>
      <c r="F29" s="26"/>
      <c r="G29" s="36">
        <f>D29+F29</f>
        <v>0</v>
      </c>
      <c r="H29" s="26"/>
      <c r="I29" s="36"/>
      <c r="J29" s="39"/>
      <c r="K29" s="40"/>
      <c r="L29" s="26"/>
      <c r="M29" s="36">
        <v>1300000</v>
      </c>
      <c r="N29" s="36"/>
      <c r="O29" s="36">
        <v>1300000</v>
      </c>
      <c r="P29" s="36"/>
      <c r="Q29" s="27">
        <f t="shared" si="13"/>
        <v>1300000</v>
      </c>
      <c r="R29" s="36">
        <v>1300000</v>
      </c>
      <c r="S29" s="27"/>
      <c r="T29" s="27"/>
      <c r="U29" s="27">
        <f t="shared" si="1"/>
        <v>1300000</v>
      </c>
      <c r="V29" s="27"/>
      <c r="W29" s="27">
        <f t="shared" si="14"/>
        <v>1300000</v>
      </c>
      <c r="X29" s="27"/>
      <c r="Y29" s="27">
        <f t="shared" si="15"/>
        <v>1300000</v>
      </c>
      <c r="Z29" s="37">
        <v>1300000</v>
      </c>
      <c r="AA29" s="29"/>
      <c r="AB29" s="30">
        <f t="shared" si="2"/>
        <v>1300000</v>
      </c>
      <c r="AC29" s="29"/>
      <c r="AD29" s="30">
        <f t="shared" si="3"/>
        <v>1300000</v>
      </c>
      <c r="AE29"/>
    </row>
    <row r="30" spans="1:31" ht="18" customHeight="1">
      <c r="A30" s="31">
        <v>182</v>
      </c>
      <c r="B30" s="31" t="s">
        <v>60</v>
      </c>
      <c r="C30" s="47" t="s">
        <v>61</v>
      </c>
      <c r="D30" s="33">
        <f t="shared" ref="D30:K30" si="17">D31+D32</f>
        <v>5278400</v>
      </c>
      <c r="E30" s="33">
        <f t="shared" si="17"/>
        <v>0</v>
      </c>
      <c r="F30" s="33">
        <f t="shared" si="17"/>
        <v>0</v>
      </c>
      <c r="G30" s="33">
        <f t="shared" si="17"/>
        <v>5278400</v>
      </c>
      <c r="H30" s="33">
        <f t="shared" si="17"/>
        <v>0</v>
      </c>
      <c r="I30" s="33">
        <f t="shared" si="17"/>
        <v>0</v>
      </c>
      <c r="J30" s="34">
        <f t="shared" si="17"/>
        <v>0</v>
      </c>
      <c r="K30" s="35">
        <f t="shared" si="17"/>
        <v>5278400</v>
      </c>
      <c r="L30" s="26"/>
      <c r="M30" s="48">
        <f>M31+M32</f>
        <v>10040000</v>
      </c>
      <c r="N30" s="48"/>
      <c r="O30" s="48">
        <f>O31+O32</f>
        <v>10040000</v>
      </c>
      <c r="P30" s="48"/>
      <c r="Q30" s="27">
        <f t="shared" si="13"/>
        <v>10040000</v>
      </c>
      <c r="R30" s="48">
        <f>R31+R32</f>
        <v>10130000</v>
      </c>
      <c r="S30" s="27"/>
      <c r="T30" s="27"/>
      <c r="U30" s="27">
        <f t="shared" si="1"/>
        <v>10040000</v>
      </c>
      <c r="V30" s="27"/>
      <c r="W30" s="27">
        <f t="shared" si="14"/>
        <v>10040000</v>
      </c>
      <c r="X30" s="27"/>
      <c r="Y30" s="27">
        <f t="shared" si="15"/>
        <v>10040000</v>
      </c>
      <c r="Z30" s="49">
        <f>Z31+Z32</f>
        <v>10130000</v>
      </c>
      <c r="AA30" s="29"/>
      <c r="AB30" s="30">
        <f t="shared" si="2"/>
        <v>10130000</v>
      </c>
      <c r="AC30" s="29"/>
      <c r="AD30" s="30">
        <f t="shared" si="3"/>
        <v>10130000</v>
      </c>
      <c r="AE30"/>
    </row>
    <row r="31" spans="1:31">
      <c r="A31" s="31">
        <v>182</v>
      </c>
      <c r="B31" s="31" t="s">
        <v>62</v>
      </c>
      <c r="C31" s="45" t="s">
        <v>63</v>
      </c>
      <c r="D31" s="33">
        <v>800000</v>
      </c>
      <c r="E31" s="43">
        <v>300000</v>
      </c>
      <c r="F31" s="26"/>
      <c r="G31" s="36">
        <f>D31+F31</f>
        <v>800000</v>
      </c>
      <c r="H31" s="26"/>
      <c r="I31" s="36"/>
      <c r="J31" s="39"/>
      <c r="K31" s="42">
        <f>D31+J31</f>
        <v>800000</v>
      </c>
      <c r="L31" s="26"/>
      <c r="M31" s="36">
        <v>1830000</v>
      </c>
      <c r="N31" s="36"/>
      <c r="O31" s="36">
        <v>1830000</v>
      </c>
      <c r="P31" s="36"/>
      <c r="Q31" s="27">
        <f t="shared" si="13"/>
        <v>1830000</v>
      </c>
      <c r="R31" s="36">
        <v>1840000</v>
      </c>
      <c r="S31" s="27"/>
      <c r="T31" s="27"/>
      <c r="U31" s="27">
        <f t="shared" si="1"/>
        <v>1830000</v>
      </c>
      <c r="V31" s="27"/>
      <c r="W31" s="27">
        <f t="shared" si="14"/>
        <v>1830000</v>
      </c>
      <c r="X31" s="27"/>
      <c r="Y31" s="27">
        <f t="shared" si="15"/>
        <v>1830000</v>
      </c>
      <c r="Z31" s="37">
        <v>1840000</v>
      </c>
      <c r="AA31" s="29"/>
      <c r="AB31" s="30">
        <f t="shared" si="2"/>
        <v>1840000</v>
      </c>
      <c r="AC31" s="29"/>
      <c r="AD31" s="30">
        <f t="shared" si="3"/>
        <v>1840000</v>
      </c>
      <c r="AE31"/>
    </row>
    <row r="32" spans="1:31">
      <c r="A32" s="31">
        <v>182</v>
      </c>
      <c r="B32" s="31" t="s">
        <v>64</v>
      </c>
      <c r="C32" s="45" t="s">
        <v>65</v>
      </c>
      <c r="D32" s="33">
        <v>4478400</v>
      </c>
      <c r="E32" s="43">
        <v>-300000</v>
      </c>
      <c r="F32" s="26"/>
      <c r="G32" s="36">
        <f>D32+F32</f>
        <v>4478400</v>
      </c>
      <c r="H32" s="26"/>
      <c r="I32" s="36"/>
      <c r="J32" s="39"/>
      <c r="K32" s="42">
        <f>D32+J32</f>
        <v>4478400</v>
      </c>
      <c r="L32" s="26"/>
      <c r="M32" s="36">
        <v>8210000</v>
      </c>
      <c r="N32" s="36"/>
      <c r="O32" s="36">
        <v>8210000</v>
      </c>
      <c r="P32" s="36"/>
      <c r="Q32" s="27">
        <f t="shared" si="13"/>
        <v>8210000</v>
      </c>
      <c r="R32" s="36">
        <v>8290000</v>
      </c>
      <c r="S32" s="27"/>
      <c r="T32" s="27"/>
      <c r="U32" s="27">
        <f t="shared" si="1"/>
        <v>8210000</v>
      </c>
      <c r="V32" s="27"/>
      <c r="W32" s="27">
        <f t="shared" si="14"/>
        <v>8210000</v>
      </c>
      <c r="X32" s="27"/>
      <c r="Y32" s="27">
        <f t="shared" si="15"/>
        <v>8210000</v>
      </c>
      <c r="Z32" s="37">
        <v>8290000</v>
      </c>
      <c r="AA32" s="29"/>
      <c r="AB32" s="30">
        <f t="shared" si="2"/>
        <v>8290000</v>
      </c>
      <c r="AC32" s="29"/>
      <c r="AD32" s="30">
        <f t="shared" si="3"/>
        <v>8290000</v>
      </c>
      <c r="AE32"/>
    </row>
    <row r="33" spans="1:31">
      <c r="A33" s="31">
        <v>182</v>
      </c>
      <c r="B33" s="31" t="s">
        <v>66</v>
      </c>
      <c r="C33" s="47" t="s">
        <v>67</v>
      </c>
      <c r="D33" s="33"/>
      <c r="E33" s="43"/>
      <c r="F33" s="26"/>
      <c r="G33" s="36"/>
      <c r="H33" s="26"/>
      <c r="I33" s="36"/>
      <c r="J33" s="39"/>
      <c r="K33" s="42"/>
      <c r="L33" s="26"/>
      <c r="M33" s="48">
        <f>M34</f>
        <v>3304000</v>
      </c>
      <c r="N33" s="48"/>
      <c r="O33" s="48">
        <f>O34</f>
        <v>3304000</v>
      </c>
      <c r="P33" s="48"/>
      <c r="Q33" s="27">
        <f t="shared" si="13"/>
        <v>3304000</v>
      </c>
      <c r="R33" s="48">
        <f>R34</f>
        <v>3320000</v>
      </c>
      <c r="S33" s="27"/>
      <c r="T33" s="27"/>
      <c r="U33" s="27">
        <f t="shared" si="1"/>
        <v>3304000</v>
      </c>
      <c r="V33" s="27"/>
      <c r="W33" s="27">
        <f t="shared" si="14"/>
        <v>3304000</v>
      </c>
      <c r="X33" s="27"/>
      <c r="Y33" s="27">
        <f t="shared" si="15"/>
        <v>3304000</v>
      </c>
      <c r="Z33" s="49">
        <f>Z34</f>
        <v>3320000</v>
      </c>
      <c r="AA33" s="29"/>
      <c r="AB33" s="30">
        <f t="shared" si="2"/>
        <v>3320000</v>
      </c>
      <c r="AC33" s="29"/>
      <c r="AD33" s="30">
        <f t="shared" si="3"/>
        <v>3320000</v>
      </c>
      <c r="AE33"/>
    </row>
    <row r="34" spans="1:31">
      <c r="A34" s="31">
        <v>182</v>
      </c>
      <c r="B34" s="31" t="s">
        <v>68</v>
      </c>
      <c r="C34" s="47" t="s">
        <v>69</v>
      </c>
      <c r="D34" s="33"/>
      <c r="E34" s="43"/>
      <c r="F34" s="26"/>
      <c r="G34" s="36"/>
      <c r="H34" s="26"/>
      <c r="I34" s="36"/>
      <c r="J34" s="39"/>
      <c r="K34" s="42"/>
      <c r="L34" s="26"/>
      <c r="M34" s="48">
        <v>3304000</v>
      </c>
      <c r="N34" s="48"/>
      <c r="O34" s="48">
        <v>3304000</v>
      </c>
      <c r="P34" s="48"/>
      <c r="Q34" s="27">
        <f t="shared" si="13"/>
        <v>3304000</v>
      </c>
      <c r="R34" s="48">
        <v>3320000</v>
      </c>
      <c r="S34" s="27"/>
      <c r="T34" s="27"/>
      <c r="U34" s="27">
        <f t="shared" si="1"/>
        <v>3304000</v>
      </c>
      <c r="V34" s="27"/>
      <c r="W34" s="27">
        <f t="shared" si="14"/>
        <v>3304000</v>
      </c>
      <c r="X34" s="27"/>
      <c r="Y34" s="27">
        <f t="shared" si="15"/>
        <v>3304000</v>
      </c>
      <c r="Z34" s="49">
        <v>3320000</v>
      </c>
      <c r="AA34" s="29"/>
      <c r="AB34" s="30">
        <f t="shared" si="2"/>
        <v>3320000</v>
      </c>
      <c r="AC34" s="29"/>
      <c r="AD34" s="30">
        <f t="shared" si="3"/>
        <v>3320000</v>
      </c>
      <c r="AE34"/>
    </row>
    <row r="35" spans="1:31" ht="37.5" customHeight="1">
      <c r="A35" s="31">
        <v>182</v>
      </c>
      <c r="B35" s="31" t="s">
        <v>70</v>
      </c>
      <c r="C35" s="45" t="s">
        <v>71</v>
      </c>
      <c r="D35" s="33"/>
      <c r="E35" s="43"/>
      <c r="F35" s="26"/>
      <c r="G35" s="36"/>
      <c r="H35" s="26"/>
      <c r="I35" s="36"/>
      <c r="J35" s="39"/>
      <c r="K35" s="42"/>
      <c r="L35" s="26"/>
      <c r="M35" s="36">
        <v>2144000</v>
      </c>
      <c r="N35" s="36"/>
      <c r="O35" s="36">
        <v>2144000</v>
      </c>
      <c r="P35" s="36"/>
      <c r="Q35" s="27">
        <f t="shared" si="13"/>
        <v>2144000</v>
      </c>
      <c r="R35" s="36">
        <v>2150000</v>
      </c>
      <c r="S35" s="27"/>
      <c r="T35" s="27"/>
      <c r="U35" s="27">
        <f t="shared" si="1"/>
        <v>2144000</v>
      </c>
      <c r="V35" s="27"/>
      <c r="W35" s="27">
        <f t="shared" si="14"/>
        <v>2144000</v>
      </c>
      <c r="X35" s="27"/>
      <c r="Y35" s="27">
        <f t="shared" si="15"/>
        <v>2144000</v>
      </c>
      <c r="Z35" s="37">
        <v>2150000</v>
      </c>
      <c r="AA35" s="29"/>
      <c r="AB35" s="30">
        <f t="shared" si="2"/>
        <v>2150000</v>
      </c>
      <c r="AC35" s="29"/>
      <c r="AD35" s="30">
        <f t="shared" si="3"/>
        <v>2150000</v>
      </c>
      <c r="AE35"/>
    </row>
    <row r="36" spans="1:31" ht="23.25" customHeight="1">
      <c r="A36" s="31">
        <v>182</v>
      </c>
      <c r="B36" s="31" t="s">
        <v>72</v>
      </c>
      <c r="C36" s="45" t="s">
        <v>73</v>
      </c>
      <c r="D36" s="33"/>
      <c r="E36" s="43"/>
      <c r="F36" s="26"/>
      <c r="G36" s="36"/>
      <c r="H36" s="26"/>
      <c r="I36" s="36"/>
      <c r="J36" s="39"/>
      <c r="K36" s="42"/>
      <c r="L36" s="26"/>
      <c r="M36" s="36">
        <f>M37</f>
        <v>1160000</v>
      </c>
      <c r="N36" s="36"/>
      <c r="O36" s="36">
        <f>O37</f>
        <v>1160000</v>
      </c>
      <c r="P36" s="36"/>
      <c r="Q36" s="27">
        <f t="shared" si="13"/>
        <v>1160000</v>
      </c>
      <c r="R36" s="36">
        <f>R37</f>
        <v>1170000</v>
      </c>
      <c r="S36" s="27"/>
      <c r="T36" s="27"/>
      <c r="U36" s="27">
        <f t="shared" si="1"/>
        <v>1160000</v>
      </c>
      <c r="V36" s="27"/>
      <c r="W36" s="27">
        <f t="shared" si="14"/>
        <v>1160000</v>
      </c>
      <c r="X36" s="27"/>
      <c r="Y36" s="27">
        <f t="shared" si="15"/>
        <v>1160000</v>
      </c>
      <c r="Z36" s="37">
        <f>Z37</f>
        <v>1170000</v>
      </c>
      <c r="AA36" s="29"/>
      <c r="AB36" s="30">
        <f t="shared" si="2"/>
        <v>1170000</v>
      </c>
      <c r="AC36" s="29"/>
      <c r="AD36" s="30">
        <f t="shared" si="3"/>
        <v>1170000</v>
      </c>
      <c r="AE36"/>
    </row>
    <row r="37" spans="1:31" ht="45.75" customHeight="1">
      <c r="A37" s="31">
        <v>182</v>
      </c>
      <c r="B37" s="31" t="s">
        <v>74</v>
      </c>
      <c r="C37" s="45" t="s">
        <v>75</v>
      </c>
      <c r="D37" s="33"/>
      <c r="E37" s="43"/>
      <c r="F37" s="26"/>
      <c r="G37" s="36"/>
      <c r="H37" s="26"/>
      <c r="I37" s="36"/>
      <c r="J37" s="39"/>
      <c r="K37" s="42"/>
      <c r="L37" s="26"/>
      <c r="M37" s="36">
        <v>1160000</v>
      </c>
      <c r="N37" s="36"/>
      <c r="O37" s="36">
        <v>1160000</v>
      </c>
      <c r="P37" s="36"/>
      <c r="Q37" s="27">
        <f t="shared" si="13"/>
        <v>1160000</v>
      </c>
      <c r="R37" s="36">
        <v>1170000</v>
      </c>
      <c r="S37" s="27"/>
      <c r="T37" s="27"/>
      <c r="U37" s="27">
        <f t="shared" si="1"/>
        <v>1160000</v>
      </c>
      <c r="V37" s="27"/>
      <c r="W37" s="27">
        <f t="shared" si="14"/>
        <v>1160000</v>
      </c>
      <c r="X37" s="27"/>
      <c r="Y37" s="27">
        <f t="shared" si="15"/>
        <v>1160000</v>
      </c>
      <c r="Z37" s="37">
        <v>1170000</v>
      </c>
      <c r="AA37" s="29"/>
      <c r="AB37" s="30">
        <f t="shared" si="2"/>
        <v>1170000</v>
      </c>
      <c r="AC37" s="29"/>
      <c r="AD37" s="30">
        <f t="shared" si="3"/>
        <v>1170000</v>
      </c>
      <c r="AE37"/>
    </row>
    <row r="38" spans="1:31" ht="24.75" customHeight="1">
      <c r="A38" s="13">
        <v>182</v>
      </c>
      <c r="B38" s="13" t="s">
        <v>76</v>
      </c>
      <c r="C38" s="22" t="s">
        <v>77</v>
      </c>
      <c r="D38" s="23">
        <f t="shared" ref="D38:K39" si="18">D39</f>
        <v>800000</v>
      </c>
      <c r="E38" s="23">
        <f t="shared" si="18"/>
        <v>0</v>
      </c>
      <c r="F38" s="23">
        <f t="shared" si="18"/>
        <v>0</v>
      </c>
      <c r="G38" s="23">
        <f t="shared" si="18"/>
        <v>800000</v>
      </c>
      <c r="H38" s="23">
        <f t="shared" si="18"/>
        <v>0</v>
      </c>
      <c r="I38" s="23">
        <f t="shared" si="18"/>
        <v>0</v>
      </c>
      <c r="J38" s="24">
        <f t="shared" si="18"/>
        <v>0</v>
      </c>
      <c r="K38" s="25">
        <f t="shared" si="18"/>
        <v>800000</v>
      </c>
      <c r="L38" s="26"/>
      <c r="M38" s="27">
        <f>M39+M41</f>
        <v>1050000</v>
      </c>
      <c r="N38" s="27"/>
      <c r="O38" s="27">
        <f>O39+O41</f>
        <v>1050000</v>
      </c>
      <c r="P38" s="27"/>
      <c r="Q38" s="27">
        <f t="shared" si="13"/>
        <v>1050000</v>
      </c>
      <c r="R38" s="27">
        <f>R39+R41</f>
        <v>1050000</v>
      </c>
      <c r="S38" s="27"/>
      <c r="T38" s="27"/>
      <c r="U38" s="27">
        <f t="shared" si="1"/>
        <v>1050000</v>
      </c>
      <c r="V38" s="27"/>
      <c r="W38" s="27">
        <f t="shared" si="14"/>
        <v>1050000</v>
      </c>
      <c r="X38" s="27"/>
      <c r="Y38" s="27">
        <f t="shared" si="15"/>
        <v>1050000</v>
      </c>
      <c r="Z38" s="28">
        <f>Z39+Z41</f>
        <v>1050000</v>
      </c>
      <c r="AA38" s="29"/>
      <c r="AB38" s="30">
        <f t="shared" si="2"/>
        <v>1050000</v>
      </c>
      <c r="AC38" s="29"/>
      <c r="AD38" s="30">
        <f t="shared" si="3"/>
        <v>1050000</v>
      </c>
      <c r="AE38"/>
    </row>
    <row r="39" spans="1:31" ht="41.25" customHeight="1">
      <c r="A39" s="13">
        <v>182</v>
      </c>
      <c r="B39" s="31" t="s">
        <v>78</v>
      </c>
      <c r="C39" s="45" t="s">
        <v>79</v>
      </c>
      <c r="D39" s="33">
        <f t="shared" si="18"/>
        <v>800000</v>
      </c>
      <c r="E39" s="33">
        <f t="shared" si="18"/>
        <v>0</v>
      </c>
      <c r="F39" s="33">
        <f t="shared" si="18"/>
        <v>0</v>
      </c>
      <c r="G39" s="33">
        <f t="shared" si="18"/>
        <v>800000</v>
      </c>
      <c r="H39" s="33">
        <f t="shared" si="18"/>
        <v>0</v>
      </c>
      <c r="I39" s="33">
        <f t="shared" si="18"/>
        <v>0</v>
      </c>
      <c r="J39" s="34">
        <f t="shared" si="18"/>
        <v>0</v>
      </c>
      <c r="K39" s="35">
        <f t="shared" si="18"/>
        <v>800000</v>
      </c>
      <c r="L39" s="26"/>
      <c r="M39" s="36">
        <f>M40</f>
        <v>980000</v>
      </c>
      <c r="N39" s="36"/>
      <c r="O39" s="36">
        <f>O40</f>
        <v>980000</v>
      </c>
      <c r="P39" s="36"/>
      <c r="Q39" s="27">
        <f t="shared" si="13"/>
        <v>980000</v>
      </c>
      <c r="R39" s="36">
        <f>R40</f>
        <v>980000</v>
      </c>
      <c r="S39" s="27"/>
      <c r="T39" s="27"/>
      <c r="U39" s="27">
        <f t="shared" ref="U39:U70" si="19">Q39+T39</f>
        <v>980000</v>
      </c>
      <c r="V39" s="27"/>
      <c r="W39" s="27">
        <f t="shared" si="14"/>
        <v>980000</v>
      </c>
      <c r="X39" s="27"/>
      <c r="Y39" s="27">
        <f t="shared" si="15"/>
        <v>980000</v>
      </c>
      <c r="Z39" s="37">
        <f>Z40</f>
        <v>980000</v>
      </c>
      <c r="AA39" s="29"/>
      <c r="AB39" s="30">
        <f t="shared" ref="AB39:AB70" si="20">Z39+AA39</f>
        <v>980000</v>
      </c>
      <c r="AC39" s="29"/>
      <c r="AD39" s="30">
        <f t="shared" ref="AD39:AD70" si="21">AB39+AC39</f>
        <v>980000</v>
      </c>
      <c r="AE39"/>
    </row>
    <row r="40" spans="1:31" ht="59.25" customHeight="1">
      <c r="A40" s="31">
        <v>182</v>
      </c>
      <c r="B40" s="31" t="s">
        <v>80</v>
      </c>
      <c r="C40" s="45" t="s">
        <v>81</v>
      </c>
      <c r="D40" s="33">
        <v>800000</v>
      </c>
      <c r="E40" s="38"/>
      <c r="F40" s="26"/>
      <c r="G40" s="36">
        <f t="shared" ref="G40:G48" si="22">D40+F40</f>
        <v>800000</v>
      </c>
      <c r="H40" s="26"/>
      <c r="I40" s="36"/>
      <c r="J40" s="39"/>
      <c r="K40" s="40">
        <f>D40+J40</f>
        <v>800000</v>
      </c>
      <c r="L40" s="26"/>
      <c r="M40" s="36">
        <v>980000</v>
      </c>
      <c r="N40" s="36"/>
      <c r="O40" s="36">
        <v>980000</v>
      </c>
      <c r="P40" s="36"/>
      <c r="Q40" s="27">
        <f t="shared" si="13"/>
        <v>980000</v>
      </c>
      <c r="R40" s="36">
        <v>980000</v>
      </c>
      <c r="S40" s="27"/>
      <c r="T40" s="27"/>
      <c r="U40" s="27">
        <f t="shared" si="19"/>
        <v>980000</v>
      </c>
      <c r="V40" s="27"/>
      <c r="W40" s="27">
        <f t="shared" si="14"/>
        <v>980000</v>
      </c>
      <c r="X40" s="27"/>
      <c r="Y40" s="27">
        <f t="shared" si="15"/>
        <v>980000</v>
      </c>
      <c r="Z40" s="37">
        <v>980000</v>
      </c>
      <c r="AA40" s="29"/>
      <c r="AB40" s="30">
        <f t="shared" si="20"/>
        <v>980000</v>
      </c>
      <c r="AC40" s="29"/>
      <c r="AD40" s="30">
        <f t="shared" si="21"/>
        <v>980000</v>
      </c>
      <c r="AE40"/>
    </row>
    <row r="41" spans="1:31" ht="76.5">
      <c r="A41" s="31">
        <v>715</v>
      </c>
      <c r="B41" s="31" t="s">
        <v>82</v>
      </c>
      <c r="C41" s="45" t="s">
        <v>83</v>
      </c>
      <c r="D41" s="33"/>
      <c r="E41" s="38"/>
      <c r="F41" s="26"/>
      <c r="G41" s="36">
        <f t="shared" si="22"/>
        <v>0</v>
      </c>
      <c r="H41" s="26"/>
      <c r="I41" s="36"/>
      <c r="J41" s="46"/>
      <c r="K41" s="40"/>
      <c r="L41" s="26"/>
      <c r="M41" s="36">
        <v>70000</v>
      </c>
      <c r="N41" s="36"/>
      <c r="O41" s="36">
        <v>70000</v>
      </c>
      <c r="P41" s="36"/>
      <c r="Q41" s="27">
        <f t="shared" si="13"/>
        <v>70000</v>
      </c>
      <c r="R41" s="36">
        <v>70000</v>
      </c>
      <c r="S41" s="27"/>
      <c r="T41" s="27"/>
      <c r="U41" s="27">
        <f t="shared" si="19"/>
        <v>70000</v>
      </c>
      <c r="V41" s="27"/>
      <c r="W41" s="27">
        <f t="shared" si="14"/>
        <v>70000</v>
      </c>
      <c r="X41" s="27"/>
      <c r="Y41" s="27">
        <f t="shared" si="15"/>
        <v>70000</v>
      </c>
      <c r="Z41" s="37">
        <v>70000</v>
      </c>
      <c r="AA41" s="29"/>
      <c r="AB41" s="30">
        <f t="shared" si="20"/>
        <v>70000</v>
      </c>
      <c r="AC41" s="29"/>
      <c r="AD41" s="30">
        <f t="shared" si="21"/>
        <v>70000</v>
      </c>
      <c r="AE41"/>
    </row>
    <row r="42" spans="1:31" ht="39" customHeight="1">
      <c r="A42" s="13">
        <v>182</v>
      </c>
      <c r="B42" s="13" t="s">
        <v>84</v>
      </c>
      <c r="C42" s="22" t="s">
        <v>85</v>
      </c>
      <c r="D42" s="23"/>
      <c r="E42" s="38"/>
      <c r="F42" s="26"/>
      <c r="G42" s="36">
        <f t="shared" si="22"/>
        <v>0</v>
      </c>
      <c r="H42" s="26"/>
      <c r="I42" s="36"/>
      <c r="J42" s="46"/>
      <c r="K42" s="40"/>
      <c r="L42" s="26"/>
      <c r="M42" s="36">
        <f t="shared" ref="M42:M48" si="23">I42+J42</f>
        <v>0</v>
      </c>
      <c r="N42" s="36"/>
      <c r="O42" s="36">
        <f t="shared" ref="O42:O48" si="24">K42+L42</f>
        <v>0</v>
      </c>
      <c r="P42" s="36"/>
      <c r="Q42" s="27">
        <f t="shared" si="13"/>
        <v>0</v>
      </c>
      <c r="R42" s="36">
        <f>J42+K42</f>
        <v>0</v>
      </c>
      <c r="S42" s="27"/>
      <c r="T42" s="27"/>
      <c r="U42" s="27">
        <f t="shared" si="19"/>
        <v>0</v>
      </c>
      <c r="V42" s="27"/>
      <c r="W42" s="27">
        <f t="shared" si="14"/>
        <v>0</v>
      </c>
      <c r="X42" s="27"/>
      <c r="Y42" s="27">
        <f t="shared" si="15"/>
        <v>0</v>
      </c>
      <c r="Z42" s="37">
        <f>L42+M42</f>
        <v>0</v>
      </c>
      <c r="AA42" s="29"/>
      <c r="AB42" s="30">
        <f t="shared" si="20"/>
        <v>0</v>
      </c>
      <c r="AC42" s="29"/>
      <c r="AD42" s="30">
        <f t="shared" si="21"/>
        <v>0</v>
      </c>
      <c r="AE42"/>
    </row>
    <row r="43" spans="1:31" ht="1.5" hidden="1" customHeight="1">
      <c r="A43" s="31">
        <v>182</v>
      </c>
      <c r="B43" s="31" t="s">
        <v>86</v>
      </c>
      <c r="C43" s="45" t="s">
        <v>87</v>
      </c>
      <c r="D43" s="50"/>
      <c r="E43" s="38"/>
      <c r="F43" s="26"/>
      <c r="G43" s="36">
        <f t="shared" si="22"/>
        <v>0</v>
      </c>
      <c r="H43" s="26"/>
      <c r="I43" s="36"/>
      <c r="J43" s="46"/>
      <c r="K43" s="40"/>
      <c r="L43" s="26"/>
      <c r="M43" s="36">
        <f t="shared" si="23"/>
        <v>0</v>
      </c>
      <c r="N43" s="36"/>
      <c r="O43" s="36">
        <f t="shared" si="24"/>
        <v>0</v>
      </c>
      <c r="P43" s="36"/>
      <c r="Q43" s="36"/>
      <c r="R43" s="29"/>
      <c r="S43" s="36"/>
      <c r="T43" s="36"/>
      <c r="U43" s="27">
        <f t="shared" si="19"/>
        <v>0</v>
      </c>
      <c r="V43" s="36"/>
      <c r="W43" s="27">
        <f t="shared" ref="W43:W48" si="25">S43+V43</f>
        <v>0</v>
      </c>
      <c r="X43" s="36"/>
      <c r="Y43" s="27">
        <f t="shared" ref="Y43:Y48" si="26">U43+X43</f>
        <v>0</v>
      </c>
      <c r="Z43" s="41"/>
      <c r="AA43" s="29"/>
      <c r="AB43" s="30">
        <f t="shared" si="20"/>
        <v>0</v>
      </c>
      <c r="AC43" s="29"/>
      <c r="AD43" s="30">
        <f t="shared" si="21"/>
        <v>0</v>
      </c>
      <c r="AE43"/>
    </row>
    <row r="44" spans="1:31" ht="26.25" hidden="1" customHeight="1">
      <c r="A44" s="31">
        <v>182</v>
      </c>
      <c r="B44" s="31" t="s">
        <v>88</v>
      </c>
      <c r="C44" s="45" t="s">
        <v>89</v>
      </c>
      <c r="D44" s="50"/>
      <c r="E44" s="38"/>
      <c r="F44" s="26"/>
      <c r="G44" s="36">
        <f t="shared" si="22"/>
        <v>0</v>
      </c>
      <c r="H44" s="26"/>
      <c r="I44" s="36"/>
      <c r="J44" s="46"/>
      <c r="K44" s="40"/>
      <c r="L44" s="26"/>
      <c r="M44" s="36">
        <f t="shared" si="23"/>
        <v>0</v>
      </c>
      <c r="N44" s="36"/>
      <c r="O44" s="36">
        <f t="shared" si="24"/>
        <v>0</v>
      </c>
      <c r="P44" s="36"/>
      <c r="Q44" s="36"/>
      <c r="R44" s="29"/>
      <c r="S44" s="36"/>
      <c r="T44" s="36"/>
      <c r="U44" s="27">
        <f t="shared" si="19"/>
        <v>0</v>
      </c>
      <c r="V44" s="36"/>
      <c r="W44" s="27">
        <f t="shared" si="25"/>
        <v>0</v>
      </c>
      <c r="X44" s="36"/>
      <c r="Y44" s="27">
        <f t="shared" si="26"/>
        <v>0</v>
      </c>
      <c r="Z44" s="41"/>
      <c r="AA44" s="29"/>
      <c r="AB44" s="30">
        <f t="shared" si="20"/>
        <v>0</v>
      </c>
      <c r="AC44" s="29"/>
      <c r="AD44" s="30">
        <f t="shared" si="21"/>
        <v>0</v>
      </c>
      <c r="AE44"/>
    </row>
    <row r="45" spans="1:31" ht="29.25" hidden="1" customHeight="1">
      <c r="A45" s="31">
        <v>182</v>
      </c>
      <c r="B45" s="31" t="s">
        <v>90</v>
      </c>
      <c r="C45" s="45" t="s">
        <v>91</v>
      </c>
      <c r="D45" s="50"/>
      <c r="E45" s="38"/>
      <c r="F45" s="26"/>
      <c r="G45" s="36">
        <f t="shared" si="22"/>
        <v>0</v>
      </c>
      <c r="H45" s="26"/>
      <c r="I45" s="36"/>
      <c r="J45" s="46"/>
      <c r="K45" s="40"/>
      <c r="L45" s="26"/>
      <c r="M45" s="36">
        <f t="shared" si="23"/>
        <v>0</v>
      </c>
      <c r="N45" s="36"/>
      <c r="O45" s="36">
        <f t="shared" si="24"/>
        <v>0</v>
      </c>
      <c r="P45" s="36"/>
      <c r="Q45" s="36"/>
      <c r="R45" s="29"/>
      <c r="S45" s="36"/>
      <c r="T45" s="36"/>
      <c r="U45" s="27">
        <f t="shared" si="19"/>
        <v>0</v>
      </c>
      <c r="V45" s="36"/>
      <c r="W45" s="27">
        <f t="shared" si="25"/>
        <v>0</v>
      </c>
      <c r="X45" s="36"/>
      <c r="Y45" s="27">
        <f t="shared" si="26"/>
        <v>0</v>
      </c>
      <c r="Z45" s="41"/>
      <c r="AA45" s="29"/>
      <c r="AB45" s="30">
        <f t="shared" si="20"/>
        <v>0</v>
      </c>
      <c r="AC45" s="29"/>
      <c r="AD45" s="30">
        <f t="shared" si="21"/>
        <v>0</v>
      </c>
      <c r="AE45"/>
    </row>
    <row r="46" spans="1:31" ht="13.5" hidden="1" customHeight="1">
      <c r="A46" s="31">
        <v>182</v>
      </c>
      <c r="B46" s="31" t="s">
        <v>92</v>
      </c>
      <c r="C46" s="45" t="s">
        <v>93</v>
      </c>
      <c r="D46" s="33"/>
      <c r="E46" s="38"/>
      <c r="F46" s="26"/>
      <c r="G46" s="36">
        <f t="shared" si="22"/>
        <v>0</v>
      </c>
      <c r="H46" s="26"/>
      <c r="I46" s="36"/>
      <c r="J46" s="46"/>
      <c r="K46" s="40"/>
      <c r="L46" s="26"/>
      <c r="M46" s="36">
        <f t="shared" si="23"/>
        <v>0</v>
      </c>
      <c r="N46" s="36"/>
      <c r="O46" s="36">
        <f t="shared" si="24"/>
        <v>0</v>
      </c>
      <c r="P46" s="36"/>
      <c r="Q46" s="36"/>
      <c r="R46" s="29"/>
      <c r="S46" s="36"/>
      <c r="T46" s="36"/>
      <c r="U46" s="27">
        <f t="shared" si="19"/>
        <v>0</v>
      </c>
      <c r="V46" s="36"/>
      <c r="W46" s="27">
        <f t="shared" si="25"/>
        <v>0</v>
      </c>
      <c r="X46" s="36"/>
      <c r="Y46" s="27">
        <f t="shared" si="26"/>
        <v>0</v>
      </c>
      <c r="Z46" s="41"/>
      <c r="AA46" s="29"/>
      <c r="AB46" s="30">
        <f t="shared" si="20"/>
        <v>0</v>
      </c>
      <c r="AC46" s="29"/>
      <c r="AD46" s="30">
        <f t="shared" si="21"/>
        <v>0</v>
      </c>
      <c r="AE46"/>
    </row>
    <row r="47" spans="1:31" ht="26.25" hidden="1" customHeight="1">
      <c r="A47" s="31">
        <v>182</v>
      </c>
      <c r="B47" s="31" t="s">
        <v>94</v>
      </c>
      <c r="C47" s="45" t="s">
        <v>95</v>
      </c>
      <c r="D47" s="33"/>
      <c r="E47" s="38"/>
      <c r="F47" s="26"/>
      <c r="G47" s="36">
        <f t="shared" si="22"/>
        <v>0</v>
      </c>
      <c r="H47" s="26"/>
      <c r="I47" s="36"/>
      <c r="J47" s="46"/>
      <c r="K47" s="40"/>
      <c r="L47" s="26"/>
      <c r="M47" s="36">
        <f t="shared" si="23"/>
        <v>0</v>
      </c>
      <c r="N47" s="36"/>
      <c r="O47" s="36">
        <f t="shared" si="24"/>
        <v>0</v>
      </c>
      <c r="P47" s="36"/>
      <c r="Q47" s="36"/>
      <c r="R47" s="29"/>
      <c r="S47" s="36"/>
      <c r="T47" s="36"/>
      <c r="U47" s="27">
        <f t="shared" si="19"/>
        <v>0</v>
      </c>
      <c r="V47" s="36"/>
      <c r="W47" s="27">
        <f t="shared" si="25"/>
        <v>0</v>
      </c>
      <c r="X47" s="36"/>
      <c r="Y47" s="27">
        <f t="shared" si="26"/>
        <v>0</v>
      </c>
      <c r="Z47" s="41"/>
      <c r="AA47" s="29"/>
      <c r="AB47" s="30">
        <f t="shared" si="20"/>
        <v>0</v>
      </c>
      <c r="AC47" s="29"/>
      <c r="AD47" s="30">
        <f t="shared" si="21"/>
        <v>0</v>
      </c>
      <c r="AE47"/>
    </row>
    <row r="48" spans="1:31" ht="27" hidden="1" customHeight="1">
      <c r="A48" s="31"/>
      <c r="B48" s="31" t="s">
        <v>96</v>
      </c>
      <c r="C48" s="45" t="s">
        <v>97</v>
      </c>
      <c r="D48" s="33"/>
      <c r="E48" s="38"/>
      <c r="F48" s="26"/>
      <c r="G48" s="36">
        <f t="shared" si="22"/>
        <v>0</v>
      </c>
      <c r="H48" s="26"/>
      <c r="I48" s="36"/>
      <c r="J48" s="46"/>
      <c r="K48" s="40"/>
      <c r="L48" s="26"/>
      <c r="M48" s="36">
        <f t="shared" si="23"/>
        <v>0</v>
      </c>
      <c r="N48" s="36"/>
      <c r="O48" s="36">
        <f t="shared" si="24"/>
        <v>0</v>
      </c>
      <c r="P48" s="36"/>
      <c r="Q48" s="36"/>
      <c r="R48" s="29"/>
      <c r="S48" s="36"/>
      <c r="T48" s="36"/>
      <c r="U48" s="27">
        <f t="shared" si="19"/>
        <v>0</v>
      </c>
      <c r="V48" s="36"/>
      <c r="W48" s="27">
        <f t="shared" si="25"/>
        <v>0</v>
      </c>
      <c r="X48" s="36"/>
      <c r="Y48" s="27">
        <f t="shared" si="26"/>
        <v>0</v>
      </c>
      <c r="Z48" s="41"/>
      <c r="AA48" s="29"/>
      <c r="AB48" s="30">
        <f t="shared" si="20"/>
        <v>0</v>
      </c>
      <c r="AC48" s="29"/>
      <c r="AD48" s="30">
        <f t="shared" si="21"/>
        <v>0</v>
      </c>
      <c r="AE48"/>
    </row>
    <row r="49" spans="1:31" ht="42.75" customHeight="1">
      <c r="A49" s="13">
        <v>715</v>
      </c>
      <c r="B49" s="13" t="s">
        <v>98</v>
      </c>
      <c r="C49" s="22" t="s">
        <v>99</v>
      </c>
      <c r="D49" s="23">
        <f t="shared" ref="D49:K49" si="27">D50+D52+D61</f>
        <v>1665600</v>
      </c>
      <c r="E49" s="23">
        <f t="shared" si="27"/>
        <v>53600</v>
      </c>
      <c r="F49" s="23">
        <f t="shared" si="27"/>
        <v>0</v>
      </c>
      <c r="G49" s="23">
        <f t="shared" si="27"/>
        <v>1610300</v>
      </c>
      <c r="H49" s="23">
        <f t="shared" si="27"/>
        <v>0</v>
      </c>
      <c r="I49" s="23">
        <f t="shared" si="27"/>
        <v>0</v>
      </c>
      <c r="J49" s="24">
        <f t="shared" si="27"/>
        <v>0</v>
      </c>
      <c r="K49" s="25">
        <f t="shared" si="27"/>
        <v>1665600</v>
      </c>
      <c r="L49" s="26"/>
      <c r="M49" s="27">
        <f>M52+M59+M62</f>
        <v>2678100</v>
      </c>
      <c r="N49" s="27"/>
      <c r="O49" s="27">
        <f>O52+O59+O62</f>
        <v>2678100</v>
      </c>
      <c r="P49" s="27"/>
      <c r="Q49" s="27">
        <f>O49+P49</f>
        <v>2678100</v>
      </c>
      <c r="R49" s="27">
        <f>R52+R59+R62</f>
        <v>2696100</v>
      </c>
      <c r="S49" s="27"/>
      <c r="T49" s="27"/>
      <c r="U49" s="27">
        <f t="shared" si="19"/>
        <v>2678100</v>
      </c>
      <c r="V49" s="27"/>
      <c r="W49" s="27">
        <f>U49+V49</f>
        <v>2678100</v>
      </c>
      <c r="X49" s="27"/>
      <c r="Y49" s="27">
        <f>W49+X49</f>
        <v>2678100</v>
      </c>
      <c r="Z49" s="28">
        <f>Z52+Z59+Z62</f>
        <v>2696100</v>
      </c>
      <c r="AA49" s="29"/>
      <c r="AB49" s="30">
        <f t="shared" si="20"/>
        <v>2696100</v>
      </c>
      <c r="AC49" s="29"/>
      <c r="AD49" s="30">
        <f t="shared" si="21"/>
        <v>2696100</v>
      </c>
      <c r="AE49"/>
    </row>
    <row r="50" spans="1:31" ht="25.5" hidden="1">
      <c r="A50" s="31">
        <v>700</v>
      </c>
      <c r="B50" s="31" t="s">
        <v>100</v>
      </c>
      <c r="C50" s="45" t="s">
        <v>101</v>
      </c>
      <c r="D50" s="33"/>
      <c r="E50" s="38"/>
      <c r="F50" s="26"/>
      <c r="G50" s="36">
        <f>D50+F50</f>
        <v>0</v>
      </c>
      <c r="H50" s="26"/>
      <c r="I50" s="36"/>
      <c r="J50" s="39"/>
      <c r="K50" s="40"/>
      <c r="L50" s="26"/>
      <c r="M50" s="36">
        <f>I50+J50</f>
        <v>0</v>
      </c>
      <c r="N50" s="36"/>
      <c r="O50" s="36">
        <f>K50+L50</f>
        <v>0</v>
      </c>
      <c r="P50" s="36"/>
      <c r="Q50" s="36"/>
      <c r="R50"/>
      <c r="S50" s="36"/>
      <c r="T50" s="51"/>
      <c r="U50" s="27">
        <f t="shared" si="19"/>
        <v>0</v>
      </c>
      <c r="V50" s="51"/>
      <c r="W50" s="27">
        <f>S50+V50</f>
        <v>0</v>
      </c>
      <c r="X50" s="51"/>
      <c r="Y50" s="27">
        <f>U50+X50</f>
        <v>0</v>
      </c>
      <c r="Z50"/>
      <c r="AA50" s="29"/>
      <c r="AB50" s="30">
        <f t="shared" si="20"/>
        <v>0</v>
      </c>
      <c r="AC50" s="29"/>
      <c r="AD50" s="30">
        <f t="shared" si="21"/>
        <v>0</v>
      </c>
      <c r="AE50"/>
    </row>
    <row r="51" spans="1:31" ht="38.25" hidden="1">
      <c r="A51" s="31">
        <v>700</v>
      </c>
      <c r="B51" s="31" t="s">
        <v>102</v>
      </c>
      <c r="C51" s="45" t="s">
        <v>103</v>
      </c>
      <c r="D51" s="33"/>
      <c r="E51" s="38"/>
      <c r="F51" s="26"/>
      <c r="G51" s="36">
        <f>D51+F51</f>
        <v>0</v>
      </c>
      <c r="H51" s="26"/>
      <c r="I51" s="36"/>
      <c r="J51" s="39"/>
      <c r="K51" s="40"/>
      <c r="L51" s="26"/>
      <c r="M51" s="36">
        <f>I51+J51</f>
        <v>0</v>
      </c>
      <c r="N51" s="36"/>
      <c r="O51" s="36">
        <f>K51+L51</f>
        <v>0</v>
      </c>
      <c r="P51" s="36"/>
      <c r="Q51" s="36"/>
      <c r="R51"/>
      <c r="S51" s="36"/>
      <c r="T51" s="51"/>
      <c r="U51" s="27">
        <f t="shared" si="19"/>
        <v>0</v>
      </c>
      <c r="V51" s="51"/>
      <c r="W51" s="27">
        <f>S51+V51</f>
        <v>0</v>
      </c>
      <c r="X51" s="51"/>
      <c r="Y51" s="27">
        <f>U51+X51</f>
        <v>0</v>
      </c>
      <c r="Z51"/>
      <c r="AA51" s="29"/>
      <c r="AB51" s="30">
        <f t="shared" si="20"/>
        <v>0</v>
      </c>
      <c r="AC51" s="29"/>
      <c r="AD51" s="30">
        <f t="shared" si="21"/>
        <v>0</v>
      </c>
      <c r="AE51"/>
    </row>
    <row r="52" spans="1:31" ht="75" customHeight="1">
      <c r="A52" s="31">
        <v>715</v>
      </c>
      <c r="B52" s="31" t="s">
        <v>104</v>
      </c>
      <c r="C52" s="45" t="s">
        <v>105</v>
      </c>
      <c r="D52" s="33">
        <f t="shared" ref="D52:K52" si="28">D53+D55+D57</f>
        <v>1615600</v>
      </c>
      <c r="E52" s="33">
        <f t="shared" si="28"/>
        <v>35000</v>
      </c>
      <c r="F52" s="33">
        <f t="shared" si="28"/>
        <v>0</v>
      </c>
      <c r="G52" s="33">
        <f t="shared" si="28"/>
        <v>1560300</v>
      </c>
      <c r="H52" s="33">
        <f t="shared" si="28"/>
        <v>0</v>
      </c>
      <c r="I52" s="33">
        <f t="shared" si="28"/>
        <v>0</v>
      </c>
      <c r="J52" s="34">
        <f t="shared" si="28"/>
        <v>0</v>
      </c>
      <c r="K52" s="35">
        <f t="shared" si="28"/>
        <v>1615600</v>
      </c>
      <c r="L52" s="26"/>
      <c r="M52" s="36">
        <f>M53+M55+M57</f>
        <v>1608100</v>
      </c>
      <c r="N52" s="36"/>
      <c r="O52" s="36">
        <f>O53+O55+O57</f>
        <v>1608100</v>
      </c>
      <c r="P52" s="36"/>
      <c r="Q52" s="27">
        <f t="shared" ref="Q52:Q65" si="29">O52+P52</f>
        <v>1608100</v>
      </c>
      <c r="R52" s="36">
        <f>R53+R55+R57</f>
        <v>1608100</v>
      </c>
      <c r="S52" s="27"/>
      <c r="T52" s="27"/>
      <c r="U52" s="27">
        <f t="shared" si="19"/>
        <v>1608100</v>
      </c>
      <c r="V52" s="27"/>
      <c r="W52" s="27">
        <f t="shared" ref="W52:W65" si="30">U52+V52</f>
        <v>1608100</v>
      </c>
      <c r="X52" s="27"/>
      <c r="Y52" s="27">
        <f t="shared" ref="Y52:Y65" si="31">W52+X52</f>
        <v>1608100</v>
      </c>
      <c r="Z52" s="37">
        <f>Z53+Z55+Z57</f>
        <v>1608100</v>
      </c>
      <c r="AA52" s="29"/>
      <c r="AB52" s="30">
        <f t="shared" si="20"/>
        <v>1608100</v>
      </c>
      <c r="AC52" s="29"/>
      <c r="AD52" s="30">
        <f t="shared" si="21"/>
        <v>1608100</v>
      </c>
      <c r="AE52"/>
    </row>
    <row r="53" spans="1:31" ht="61.5" customHeight="1">
      <c r="A53" s="31">
        <v>715</v>
      </c>
      <c r="B53" s="31" t="s">
        <v>106</v>
      </c>
      <c r="C53" s="45" t="s">
        <v>107</v>
      </c>
      <c r="D53" s="33">
        <f t="shared" ref="D53:K53" si="32">D54</f>
        <v>1250000</v>
      </c>
      <c r="E53" s="33">
        <f t="shared" si="32"/>
        <v>-50000</v>
      </c>
      <c r="F53" s="33">
        <f t="shared" si="32"/>
        <v>0</v>
      </c>
      <c r="G53" s="33">
        <f t="shared" si="32"/>
        <v>1250000</v>
      </c>
      <c r="H53" s="33">
        <f t="shared" si="32"/>
        <v>0</v>
      </c>
      <c r="I53" s="33">
        <f t="shared" si="32"/>
        <v>0</v>
      </c>
      <c r="J53" s="34">
        <f t="shared" si="32"/>
        <v>0</v>
      </c>
      <c r="K53" s="35">
        <f t="shared" si="32"/>
        <v>1250000</v>
      </c>
      <c r="L53" s="26"/>
      <c r="M53" s="36">
        <f>M54</f>
        <v>1029000</v>
      </c>
      <c r="N53" s="36"/>
      <c r="O53" s="36">
        <f>O54</f>
        <v>1029000</v>
      </c>
      <c r="P53" s="36"/>
      <c r="Q53" s="27">
        <f t="shared" si="29"/>
        <v>1029000</v>
      </c>
      <c r="R53" s="36">
        <f>R54</f>
        <v>1029000</v>
      </c>
      <c r="S53" s="27"/>
      <c r="T53" s="27"/>
      <c r="U53" s="27">
        <f t="shared" si="19"/>
        <v>1029000</v>
      </c>
      <c r="V53" s="27"/>
      <c r="W53" s="27">
        <f t="shared" si="30"/>
        <v>1029000</v>
      </c>
      <c r="X53" s="27"/>
      <c r="Y53" s="27">
        <f t="shared" si="31"/>
        <v>1029000</v>
      </c>
      <c r="Z53" s="37">
        <f>Z54</f>
        <v>1029000</v>
      </c>
      <c r="AA53" s="29"/>
      <c r="AB53" s="30">
        <f t="shared" si="20"/>
        <v>1029000</v>
      </c>
      <c r="AC53" s="29"/>
      <c r="AD53" s="30">
        <f t="shared" si="21"/>
        <v>1029000</v>
      </c>
      <c r="AE53"/>
    </row>
    <row r="54" spans="1:31" ht="89.25">
      <c r="A54" s="31">
        <v>715</v>
      </c>
      <c r="B54" s="31" t="s">
        <v>108</v>
      </c>
      <c r="C54" s="45" t="s">
        <v>109</v>
      </c>
      <c r="D54" s="33">
        <v>1250000</v>
      </c>
      <c r="E54" s="43">
        <v>-50000</v>
      </c>
      <c r="F54" s="26"/>
      <c r="G54" s="36">
        <f>D54+F54</f>
        <v>1250000</v>
      </c>
      <c r="H54" s="26"/>
      <c r="I54" s="36"/>
      <c r="J54" s="39"/>
      <c r="K54" s="42">
        <f>D54+J54</f>
        <v>1250000</v>
      </c>
      <c r="L54" s="26"/>
      <c r="M54" s="36">
        <v>1029000</v>
      </c>
      <c r="N54" s="36"/>
      <c r="O54" s="36">
        <v>1029000</v>
      </c>
      <c r="P54" s="36"/>
      <c r="Q54" s="27">
        <f t="shared" si="29"/>
        <v>1029000</v>
      </c>
      <c r="R54" s="36">
        <v>1029000</v>
      </c>
      <c r="S54" s="27"/>
      <c r="T54" s="27"/>
      <c r="U54" s="27">
        <f t="shared" si="19"/>
        <v>1029000</v>
      </c>
      <c r="V54" s="27"/>
      <c r="W54" s="27">
        <f t="shared" si="30"/>
        <v>1029000</v>
      </c>
      <c r="X54" s="27"/>
      <c r="Y54" s="27">
        <f t="shared" si="31"/>
        <v>1029000</v>
      </c>
      <c r="Z54" s="37">
        <v>1029000</v>
      </c>
      <c r="AA54" s="29"/>
      <c r="AB54" s="30">
        <f t="shared" si="20"/>
        <v>1029000</v>
      </c>
      <c r="AC54" s="29"/>
      <c r="AD54" s="30">
        <f t="shared" si="21"/>
        <v>1029000</v>
      </c>
      <c r="AE54"/>
    </row>
    <row r="55" spans="1:31" ht="89.25">
      <c r="A55" s="31">
        <v>715</v>
      </c>
      <c r="B55" s="31" t="s">
        <v>110</v>
      </c>
      <c r="C55" s="45" t="s">
        <v>111</v>
      </c>
      <c r="D55" s="33">
        <f t="shared" ref="D55:K55" si="33">D56</f>
        <v>310300</v>
      </c>
      <c r="E55" s="33">
        <f t="shared" si="33"/>
        <v>85000</v>
      </c>
      <c r="F55" s="33">
        <f t="shared" si="33"/>
        <v>0</v>
      </c>
      <c r="G55" s="33">
        <f t="shared" si="33"/>
        <v>310300</v>
      </c>
      <c r="H55" s="33">
        <f t="shared" si="33"/>
        <v>0</v>
      </c>
      <c r="I55" s="33">
        <f t="shared" si="33"/>
        <v>0</v>
      </c>
      <c r="J55" s="34">
        <f t="shared" si="33"/>
        <v>0</v>
      </c>
      <c r="K55" s="35">
        <f t="shared" si="33"/>
        <v>310300</v>
      </c>
      <c r="L55" s="26"/>
      <c r="M55" s="36">
        <f>M56</f>
        <v>521500</v>
      </c>
      <c r="N55" s="36"/>
      <c r="O55" s="36">
        <f>O56</f>
        <v>521500</v>
      </c>
      <c r="P55" s="36"/>
      <c r="Q55" s="27">
        <f t="shared" si="29"/>
        <v>521500</v>
      </c>
      <c r="R55" s="36">
        <f>R56</f>
        <v>521500</v>
      </c>
      <c r="S55" s="27"/>
      <c r="T55" s="27"/>
      <c r="U55" s="27">
        <f t="shared" si="19"/>
        <v>521500</v>
      </c>
      <c r="V55" s="27"/>
      <c r="W55" s="27">
        <f t="shared" si="30"/>
        <v>521500</v>
      </c>
      <c r="X55" s="27"/>
      <c r="Y55" s="27">
        <f t="shared" si="31"/>
        <v>521500</v>
      </c>
      <c r="Z55" s="37">
        <f>Z56</f>
        <v>521500</v>
      </c>
      <c r="AA55" s="29"/>
      <c r="AB55" s="30">
        <f t="shared" si="20"/>
        <v>521500</v>
      </c>
      <c r="AC55" s="29"/>
      <c r="AD55" s="30">
        <f t="shared" si="21"/>
        <v>521500</v>
      </c>
      <c r="AE55"/>
    </row>
    <row r="56" spans="1:31" ht="60.75" customHeight="1">
      <c r="A56" s="31">
        <v>715</v>
      </c>
      <c r="B56" s="31" t="s">
        <v>112</v>
      </c>
      <c r="C56" s="45" t="s">
        <v>113</v>
      </c>
      <c r="D56" s="33">
        <v>310300</v>
      </c>
      <c r="E56" s="43">
        <v>85000</v>
      </c>
      <c r="F56" s="26"/>
      <c r="G56" s="36">
        <f>D56+F56</f>
        <v>310300</v>
      </c>
      <c r="H56" s="26"/>
      <c r="I56" s="36"/>
      <c r="J56" s="39"/>
      <c r="K56" s="42">
        <f>D56+J56</f>
        <v>310300</v>
      </c>
      <c r="L56" s="26"/>
      <c r="M56" s="36">
        <v>521500</v>
      </c>
      <c r="N56" s="36"/>
      <c r="O56" s="36">
        <v>521500</v>
      </c>
      <c r="P56" s="36"/>
      <c r="Q56" s="27">
        <f t="shared" si="29"/>
        <v>521500</v>
      </c>
      <c r="R56" s="36">
        <v>521500</v>
      </c>
      <c r="S56" s="27"/>
      <c r="T56" s="27"/>
      <c r="U56" s="27">
        <f t="shared" si="19"/>
        <v>521500</v>
      </c>
      <c r="V56" s="27"/>
      <c r="W56" s="27">
        <f t="shared" si="30"/>
        <v>521500</v>
      </c>
      <c r="X56" s="27"/>
      <c r="Y56" s="27">
        <f t="shared" si="31"/>
        <v>521500</v>
      </c>
      <c r="Z56" s="37">
        <v>521500</v>
      </c>
      <c r="AA56" s="29"/>
      <c r="AB56" s="30">
        <f t="shared" si="20"/>
        <v>521500</v>
      </c>
      <c r="AC56" s="29"/>
      <c r="AD56" s="30">
        <f t="shared" si="21"/>
        <v>521500</v>
      </c>
      <c r="AE56"/>
    </row>
    <row r="57" spans="1:31" ht="38.25" customHeight="1">
      <c r="A57" s="31">
        <v>715</v>
      </c>
      <c r="B57" s="31" t="s">
        <v>114</v>
      </c>
      <c r="C57" s="45" t="s">
        <v>115</v>
      </c>
      <c r="D57" s="33">
        <f t="shared" ref="D57:K57" si="34">D58</f>
        <v>55300</v>
      </c>
      <c r="E57" s="33">
        <f t="shared" si="34"/>
        <v>0</v>
      </c>
      <c r="F57" s="33">
        <f t="shared" si="34"/>
        <v>0</v>
      </c>
      <c r="G57" s="33">
        <f t="shared" si="34"/>
        <v>0</v>
      </c>
      <c r="H57" s="33">
        <f t="shared" si="34"/>
        <v>0</v>
      </c>
      <c r="I57" s="33">
        <f t="shared" si="34"/>
        <v>0</v>
      </c>
      <c r="J57" s="34">
        <f t="shared" si="34"/>
        <v>0</v>
      </c>
      <c r="K57" s="35">
        <f t="shared" si="34"/>
        <v>55300</v>
      </c>
      <c r="L57" s="26"/>
      <c r="M57" s="36">
        <f>M58</f>
        <v>57600</v>
      </c>
      <c r="N57" s="36"/>
      <c r="O57" s="36">
        <f>O58</f>
        <v>57600</v>
      </c>
      <c r="P57" s="36"/>
      <c r="Q57" s="27">
        <f t="shared" si="29"/>
        <v>57600</v>
      </c>
      <c r="R57" s="36">
        <f>R58</f>
        <v>57600</v>
      </c>
      <c r="S57" s="27"/>
      <c r="T57" s="27"/>
      <c r="U57" s="27">
        <f t="shared" si="19"/>
        <v>57600</v>
      </c>
      <c r="V57" s="27"/>
      <c r="W57" s="27">
        <f t="shared" si="30"/>
        <v>57600</v>
      </c>
      <c r="X57" s="27"/>
      <c r="Y57" s="27">
        <f t="shared" si="31"/>
        <v>57600</v>
      </c>
      <c r="Z57" s="37">
        <f>Z58</f>
        <v>57600</v>
      </c>
      <c r="AA57" s="29"/>
      <c r="AB57" s="30">
        <f t="shared" si="20"/>
        <v>57600</v>
      </c>
      <c r="AC57" s="29"/>
      <c r="AD57" s="30">
        <f t="shared" si="21"/>
        <v>57600</v>
      </c>
      <c r="AE57"/>
    </row>
    <row r="58" spans="1:31" ht="38.25" customHeight="1">
      <c r="A58" s="31">
        <v>715</v>
      </c>
      <c r="B58" s="31" t="s">
        <v>116</v>
      </c>
      <c r="C58" s="45" t="s">
        <v>117</v>
      </c>
      <c r="D58" s="33">
        <v>55300</v>
      </c>
      <c r="E58" s="43"/>
      <c r="F58" s="26"/>
      <c r="G58" s="36"/>
      <c r="H58" s="26"/>
      <c r="I58" s="36"/>
      <c r="J58" s="39"/>
      <c r="K58" s="40">
        <f>D58+J58</f>
        <v>55300</v>
      </c>
      <c r="L58" s="26"/>
      <c r="M58" s="36">
        <v>57600</v>
      </c>
      <c r="N58" s="36"/>
      <c r="O58" s="36">
        <v>57600</v>
      </c>
      <c r="P58" s="36"/>
      <c r="Q58" s="27">
        <f t="shared" si="29"/>
        <v>57600</v>
      </c>
      <c r="R58" s="36">
        <v>57600</v>
      </c>
      <c r="S58" s="27"/>
      <c r="T58" s="27"/>
      <c r="U58" s="27">
        <f t="shared" si="19"/>
        <v>57600</v>
      </c>
      <c r="V58" s="27"/>
      <c r="W58" s="27">
        <f t="shared" si="30"/>
        <v>57600</v>
      </c>
      <c r="X58" s="27"/>
      <c r="Y58" s="27">
        <f t="shared" si="31"/>
        <v>57600</v>
      </c>
      <c r="Z58" s="37">
        <v>57600</v>
      </c>
      <c r="AA58" s="29"/>
      <c r="AB58" s="30">
        <f t="shared" si="20"/>
        <v>57600</v>
      </c>
      <c r="AC58" s="29"/>
      <c r="AD58" s="30">
        <f t="shared" si="21"/>
        <v>57600</v>
      </c>
      <c r="AE58"/>
    </row>
    <row r="59" spans="1:31" ht="24" customHeight="1">
      <c r="A59" s="31">
        <v>715</v>
      </c>
      <c r="B59" s="31" t="s">
        <v>118</v>
      </c>
      <c r="C59" s="45" t="s">
        <v>119</v>
      </c>
      <c r="D59" s="33">
        <f t="shared" ref="D59:K60" si="35">D60</f>
        <v>50000</v>
      </c>
      <c r="E59" s="33">
        <f t="shared" si="35"/>
        <v>18600</v>
      </c>
      <c r="F59" s="33">
        <f t="shared" si="35"/>
        <v>0</v>
      </c>
      <c r="G59" s="33">
        <f t="shared" si="35"/>
        <v>50000</v>
      </c>
      <c r="H59" s="33">
        <f t="shared" si="35"/>
        <v>0</v>
      </c>
      <c r="I59" s="33">
        <f t="shared" si="35"/>
        <v>0</v>
      </c>
      <c r="J59" s="34">
        <f t="shared" si="35"/>
        <v>0</v>
      </c>
      <c r="K59" s="35">
        <f t="shared" si="35"/>
        <v>50000</v>
      </c>
      <c r="L59" s="26"/>
      <c r="M59" s="36">
        <f>M60</f>
        <v>60000</v>
      </c>
      <c r="N59" s="36"/>
      <c r="O59" s="36">
        <f>O60</f>
        <v>60000</v>
      </c>
      <c r="P59" s="36"/>
      <c r="Q59" s="27">
        <f t="shared" si="29"/>
        <v>60000</v>
      </c>
      <c r="R59" s="36">
        <f>R60</f>
        <v>63000</v>
      </c>
      <c r="S59" s="27"/>
      <c r="T59" s="27"/>
      <c r="U59" s="27">
        <f t="shared" si="19"/>
        <v>60000</v>
      </c>
      <c r="V59" s="27"/>
      <c r="W59" s="27">
        <f t="shared" si="30"/>
        <v>60000</v>
      </c>
      <c r="X59" s="27"/>
      <c r="Y59" s="27">
        <f t="shared" si="31"/>
        <v>60000</v>
      </c>
      <c r="Z59" s="37">
        <f>Z60</f>
        <v>63000</v>
      </c>
      <c r="AA59" s="29"/>
      <c r="AB59" s="30">
        <f t="shared" si="20"/>
        <v>63000</v>
      </c>
      <c r="AC59" s="29"/>
      <c r="AD59" s="30">
        <f t="shared" si="21"/>
        <v>63000</v>
      </c>
      <c r="AE59"/>
    </row>
    <row r="60" spans="1:31" ht="36" customHeight="1">
      <c r="A60" s="31">
        <v>715</v>
      </c>
      <c r="B60" s="31" t="s">
        <v>120</v>
      </c>
      <c r="C60" s="45" t="s">
        <v>121</v>
      </c>
      <c r="D60" s="33">
        <f t="shared" si="35"/>
        <v>50000</v>
      </c>
      <c r="E60" s="33">
        <f t="shared" si="35"/>
        <v>18600</v>
      </c>
      <c r="F60" s="33">
        <f t="shared" si="35"/>
        <v>0</v>
      </c>
      <c r="G60" s="33">
        <f t="shared" si="35"/>
        <v>50000</v>
      </c>
      <c r="H60" s="33">
        <f t="shared" si="35"/>
        <v>0</v>
      </c>
      <c r="I60" s="33">
        <f t="shared" si="35"/>
        <v>0</v>
      </c>
      <c r="J60" s="34">
        <f t="shared" si="35"/>
        <v>0</v>
      </c>
      <c r="K60" s="35">
        <f t="shared" si="35"/>
        <v>50000</v>
      </c>
      <c r="L60" s="26"/>
      <c r="M60" s="36">
        <f>M61</f>
        <v>60000</v>
      </c>
      <c r="N60" s="36"/>
      <c r="O60" s="36">
        <f>O61</f>
        <v>60000</v>
      </c>
      <c r="P60" s="36"/>
      <c r="Q60" s="27">
        <f t="shared" si="29"/>
        <v>60000</v>
      </c>
      <c r="R60" s="36">
        <f>R61</f>
        <v>63000</v>
      </c>
      <c r="S60" s="27"/>
      <c r="T60" s="27"/>
      <c r="U60" s="27">
        <f t="shared" si="19"/>
        <v>60000</v>
      </c>
      <c r="V60" s="27"/>
      <c r="W60" s="27">
        <f t="shared" si="30"/>
        <v>60000</v>
      </c>
      <c r="X60" s="27"/>
      <c r="Y60" s="27">
        <f t="shared" si="31"/>
        <v>60000</v>
      </c>
      <c r="Z60" s="37">
        <f>Z61</f>
        <v>63000</v>
      </c>
      <c r="AA60" s="29"/>
      <c r="AB60" s="30">
        <f t="shared" si="20"/>
        <v>63000</v>
      </c>
      <c r="AC60" s="29"/>
      <c r="AD60" s="30">
        <f t="shared" si="21"/>
        <v>63000</v>
      </c>
      <c r="AE60"/>
    </row>
    <row r="61" spans="1:31" ht="54.75" customHeight="1">
      <c r="A61" s="31">
        <v>715</v>
      </c>
      <c r="B61" s="31" t="s">
        <v>122</v>
      </c>
      <c r="C61" s="45" t="s">
        <v>123</v>
      </c>
      <c r="D61" s="33">
        <v>50000</v>
      </c>
      <c r="E61" s="43">
        <v>18600</v>
      </c>
      <c r="F61" s="26"/>
      <c r="G61" s="36">
        <f>D61+F61</f>
        <v>50000</v>
      </c>
      <c r="H61" s="26"/>
      <c r="I61" s="36"/>
      <c r="J61" s="39"/>
      <c r="K61" s="40">
        <f>D61+J61</f>
        <v>50000</v>
      </c>
      <c r="L61" s="26"/>
      <c r="M61" s="36">
        <v>60000</v>
      </c>
      <c r="N61" s="36"/>
      <c r="O61" s="36">
        <v>60000</v>
      </c>
      <c r="P61" s="36"/>
      <c r="Q61" s="27">
        <f t="shared" si="29"/>
        <v>60000</v>
      </c>
      <c r="R61" s="36">
        <v>63000</v>
      </c>
      <c r="S61" s="27"/>
      <c r="T61" s="27"/>
      <c r="U61" s="27">
        <f t="shared" si="19"/>
        <v>60000</v>
      </c>
      <c r="V61" s="27"/>
      <c r="W61" s="27">
        <f t="shared" si="30"/>
        <v>60000</v>
      </c>
      <c r="X61" s="27"/>
      <c r="Y61" s="27">
        <f t="shared" si="31"/>
        <v>60000</v>
      </c>
      <c r="Z61" s="37">
        <v>63000</v>
      </c>
      <c r="AA61" s="29"/>
      <c r="AB61" s="30">
        <f t="shared" si="20"/>
        <v>63000</v>
      </c>
      <c r="AC61" s="29"/>
      <c r="AD61" s="30">
        <f t="shared" si="21"/>
        <v>63000</v>
      </c>
      <c r="AE61"/>
    </row>
    <row r="62" spans="1:31" ht="74.25" customHeight="1">
      <c r="A62" s="31">
        <v>715</v>
      </c>
      <c r="B62" s="31" t="s">
        <v>124</v>
      </c>
      <c r="C62" s="45" t="s">
        <v>125</v>
      </c>
      <c r="D62" s="33"/>
      <c r="E62" s="43"/>
      <c r="F62" s="26"/>
      <c r="G62" s="36"/>
      <c r="H62" s="26"/>
      <c r="I62" s="36"/>
      <c r="J62" s="39"/>
      <c r="K62" s="40"/>
      <c r="L62" s="26"/>
      <c r="M62" s="36">
        <v>1010000</v>
      </c>
      <c r="N62" s="36"/>
      <c r="O62" s="36">
        <v>1010000</v>
      </c>
      <c r="P62" s="36"/>
      <c r="Q62" s="27">
        <f t="shared" si="29"/>
        <v>1010000</v>
      </c>
      <c r="R62" s="36">
        <v>1025000</v>
      </c>
      <c r="S62" s="27"/>
      <c r="T62" s="27"/>
      <c r="U62" s="27">
        <f t="shared" si="19"/>
        <v>1010000</v>
      </c>
      <c r="V62" s="27"/>
      <c r="W62" s="27">
        <f t="shared" si="30"/>
        <v>1010000</v>
      </c>
      <c r="X62" s="27"/>
      <c r="Y62" s="27">
        <f t="shared" si="31"/>
        <v>1010000</v>
      </c>
      <c r="Z62" s="37">
        <v>1025000</v>
      </c>
      <c r="AA62" s="29"/>
      <c r="AB62" s="30">
        <f t="shared" si="20"/>
        <v>1025000</v>
      </c>
      <c r="AC62" s="29"/>
      <c r="AD62" s="30">
        <f t="shared" si="21"/>
        <v>1025000</v>
      </c>
      <c r="AE62"/>
    </row>
    <row r="63" spans="1:31" ht="32.25" customHeight="1">
      <c r="A63" s="52" t="s">
        <v>126</v>
      </c>
      <c r="B63" s="13" t="s">
        <v>127</v>
      </c>
      <c r="C63" s="22" t="s">
        <v>128</v>
      </c>
      <c r="D63" s="23">
        <f t="shared" ref="D63:K63" si="36">D64</f>
        <v>152000</v>
      </c>
      <c r="E63" s="23">
        <f t="shared" si="36"/>
        <v>0</v>
      </c>
      <c r="F63" s="23">
        <f t="shared" si="36"/>
        <v>0</v>
      </c>
      <c r="G63" s="23">
        <f t="shared" si="36"/>
        <v>152000</v>
      </c>
      <c r="H63" s="23">
        <f t="shared" si="36"/>
        <v>0</v>
      </c>
      <c r="I63" s="23">
        <f t="shared" si="36"/>
        <v>0</v>
      </c>
      <c r="J63" s="24">
        <f t="shared" si="36"/>
        <v>0</v>
      </c>
      <c r="K63" s="25">
        <f t="shared" si="36"/>
        <v>152000</v>
      </c>
      <c r="L63" s="26"/>
      <c r="M63" s="27">
        <f>M64</f>
        <v>52500</v>
      </c>
      <c r="N63" s="27"/>
      <c r="O63" s="27">
        <f>O64</f>
        <v>52500</v>
      </c>
      <c r="P63" s="27"/>
      <c r="Q63" s="27">
        <f t="shared" si="29"/>
        <v>52500</v>
      </c>
      <c r="R63" s="27">
        <f>R64</f>
        <v>52500</v>
      </c>
      <c r="S63" s="27"/>
      <c r="T63" s="27"/>
      <c r="U63" s="27">
        <f t="shared" si="19"/>
        <v>52500</v>
      </c>
      <c r="V63" s="27"/>
      <c r="W63" s="27">
        <f t="shared" si="30"/>
        <v>52500</v>
      </c>
      <c r="X63" s="27"/>
      <c r="Y63" s="27">
        <f t="shared" si="31"/>
        <v>52500</v>
      </c>
      <c r="Z63" s="28">
        <f>Z64</f>
        <v>52500</v>
      </c>
      <c r="AA63" s="29"/>
      <c r="AB63" s="30">
        <f t="shared" si="20"/>
        <v>52500</v>
      </c>
      <c r="AC63" s="29"/>
      <c r="AD63" s="30">
        <f t="shared" si="21"/>
        <v>52500</v>
      </c>
      <c r="AE63"/>
    </row>
    <row r="64" spans="1:31" ht="21" customHeight="1">
      <c r="A64" s="53" t="s">
        <v>126</v>
      </c>
      <c r="B64" s="31" t="s">
        <v>129</v>
      </c>
      <c r="C64" s="45" t="s">
        <v>130</v>
      </c>
      <c r="D64" s="33">
        <f t="shared" ref="D64:K64" si="37">D65+D66+D67+D68+D69</f>
        <v>152000</v>
      </c>
      <c r="E64" s="33">
        <f t="shared" si="37"/>
        <v>0</v>
      </c>
      <c r="F64" s="33">
        <f t="shared" si="37"/>
        <v>0</v>
      </c>
      <c r="G64" s="33">
        <f t="shared" si="37"/>
        <v>152000</v>
      </c>
      <c r="H64" s="33">
        <f t="shared" si="37"/>
        <v>0</v>
      </c>
      <c r="I64" s="33">
        <f t="shared" si="37"/>
        <v>0</v>
      </c>
      <c r="J64" s="34">
        <f t="shared" si="37"/>
        <v>0</v>
      </c>
      <c r="K64" s="35">
        <f t="shared" si="37"/>
        <v>152000</v>
      </c>
      <c r="L64" s="26"/>
      <c r="M64" s="36">
        <f>M65+M66+M67+M68+M69</f>
        <v>52500</v>
      </c>
      <c r="N64" s="36"/>
      <c r="O64" s="36">
        <f>O65+O66+O67+O68+O69</f>
        <v>52500</v>
      </c>
      <c r="P64" s="36"/>
      <c r="Q64" s="27">
        <f t="shared" si="29"/>
        <v>52500</v>
      </c>
      <c r="R64" s="36">
        <f>R65+R66+R67+R68+R69</f>
        <v>52500</v>
      </c>
      <c r="S64" s="27"/>
      <c r="T64" s="27"/>
      <c r="U64" s="27">
        <f t="shared" si="19"/>
        <v>52500</v>
      </c>
      <c r="V64" s="27"/>
      <c r="W64" s="27">
        <f t="shared" si="30"/>
        <v>52500</v>
      </c>
      <c r="X64" s="27"/>
      <c r="Y64" s="27">
        <f t="shared" si="31"/>
        <v>52500</v>
      </c>
      <c r="Z64" s="37">
        <f>Z65+Z66+Z67+Z68+Z69</f>
        <v>52500</v>
      </c>
      <c r="AA64" s="29"/>
      <c r="AB64" s="30">
        <f t="shared" si="20"/>
        <v>52500</v>
      </c>
      <c r="AC64" s="29"/>
      <c r="AD64" s="30">
        <f t="shared" si="21"/>
        <v>52500</v>
      </c>
      <c r="AE64"/>
    </row>
    <row r="65" spans="1:31" ht="25.5">
      <c r="A65" s="53" t="s">
        <v>126</v>
      </c>
      <c r="B65" s="31" t="s">
        <v>131</v>
      </c>
      <c r="C65" s="45" t="s">
        <v>132</v>
      </c>
      <c r="D65" s="33">
        <v>50000</v>
      </c>
      <c r="E65" s="38"/>
      <c r="F65" s="26"/>
      <c r="G65" s="36">
        <f>D65+F65</f>
        <v>50000</v>
      </c>
      <c r="H65" s="26"/>
      <c r="I65" s="36"/>
      <c r="J65" s="39"/>
      <c r="K65" s="42">
        <f>D65+J65</f>
        <v>50000</v>
      </c>
      <c r="L65" s="26"/>
      <c r="M65" s="36">
        <v>47500</v>
      </c>
      <c r="N65" s="36"/>
      <c r="O65" s="36">
        <v>47500</v>
      </c>
      <c r="P65" s="36"/>
      <c r="Q65" s="27">
        <f t="shared" si="29"/>
        <v>47500</v>
      </c>
      <c r="R65" s="36">
        <v>47500</v>
      </c>
      <c r="S65" s="27"/>
      <c r="T65" s="27"/>
      <c r="U65" s="27">
        <f t="shared" si="19"/>
        <v>47500</v>
      </c>
      <c r="V65" s="27"/>
      <c r="W65" s="27">
        <f t="shared" si="30"/>
        <v>47500</v>
      </c>
      <c r="X65" s="27"/>
      <c r="Y65" s="27">
        <f t="shared" si="31"/>
        <v>47500</v>
      </c>
      <c r="Z65" s="37">
        <v>47500</v>
      </c>
      <c r="AA65" s="29"/>
      <c r="AB65" s="30">
        <f t="shared" si="20"/>
        <v>47500</v>
      </c>
      <c r="AC65" s="29"/>
      <c r="AD65" s="30">
        <f t="shared" si="21"/>
        <v>47500</v>
      </c>
      <c r="AE65"/>
    </row>
    <row r="66" spans="1:31" ht="0.75" hidden="1" customHeight="1">
      <c r="A66" s="53"/>
      <c r="B66" s="31" t="s">
        <v>133</v>
      </c>
      <c r="C66" s="45" t="s">
        <v>134</v>
      </c>
      <c r="D66" s="33">
        <v>0</v>
      </c>
      <c r="E66" s="38"/>
      <c r="F66" s="26"/>
      <c r="G66" s="36">
        <f>D66+F66</f>
        <v>0</v>
      </c>
      <c r="H66" s="26"/>
      <c r="I66" s="36"/>
      <c r="J66" s="39"/>
      <c r="K66" s="42">
        <f>D66+J66</f>
        <v>0</v>
      </c>
      <c r="L66" s="26"/>
      <c r="M66" s="36">
        <f>I66+J66</f>
        <v>0</v>
      </c>
      <c r="N66" s="36"/>
      <c r="O66" s="36">
        <f>K66+L66</f>
        <v>0</v>
      </c>
      <c r="P66" s="36"/>
      <c r="Q66" s="36"/>
      <c r="R66" s="36">
        <v>0</v>
      </c>
      <c r="S66" s="36"/>
      <c r="T66" s="36"/>
      <c r="U66" s="27">
        <f t="shared" si="19"/>
        <v>0</v>
      </c>
      <c r="V66" s="36"/>
      <c r="W66" s="27">
        <f>S66+V66</f>
        <v>0</v>
      </c>
      <c r="X66" s="36"/>
      <c r="Y66" s="27">
        <f>U66+X66</f>
        <v>0</v>
      </c>
      <c r="Z66" s="37">
        <v>0</v>
      </c>
      <c r="AA66" s="29"/>
      <c r="AB66" s="30">
        <f t="shared" si="20"/>
        <v>0</v>
      </c>
      <c r="AC66" s="29"/>
      <c r="AD66" s="30">
        <f t="shared" si="21"/>
        <v>0</v>
      </c>
      <c r="AE66"/>
    </row>
    <row r="67" spans="1:31" ht="25.5">
      <c r="A67" s="53" t="s">
        <v>126</v>
      </c>
      <c r="B67" s="31" t="s">
        <v>135</v>
      </c>
      <c r="C67" s="45" t="s">
        <v>136</v>
      </c>
      <c r="D67" s="33">
        <v>0</v>
      </c>
      <c r="E67" s="38"/>
      <c r="F67" s="26"/>
      <c r="G67" s="36">
        <f>D67+F67</f>
        <v>0</v>
      </c>
      <c r="H67" s="26"/>
      <c r="I67" s="36"/>
      <c r="J67" s="39"/>
      <c r="K67" s="42">
        <f>D67+J67</f>
        <v>0</v>
      </c>
      <c r="L67" s="26"/>
      <c r="M67" s="36">
        <v>400</v>
      </c>
      <c r="N67" s="36"/>
      <c r="O67" s="36">
        <v>400</v>
      </c>
      <c r="P67" s="36"/>
      <c r="Q67" s="27">
        <f>O67+P67</f>
        <v>400</v>
      </c>
      <c r="R67" s="36">
        <v>400</v>
      </c>
      <c r="S67" s="27"/>
      <c r="T67" s="27"/>
      <c r="U67" s="27">
        <f t="shared" si="19"/>
        <v>400</v>
      </c>
      <c r="V67" s="27"/>
      <c r="W67" s="27">
        <f>U67+V67</f>
        <v>400</v>
      </c>
      <c r="X67" s="27"/>
      <c r="Y67" s="27">
        <f>W67+X67</f>
        <v>400</v>
      </c>
      <c r="Z67" s="37">
        <v>400</v>
      </c>
      <c r="AA67" s="29"/>
      <c r="AB67" s="30">
        <f t="shared" si="20"/>
        <v>400</v>
      </c>
      <c r="AC67" s="29"/>
      <c r="AD67" s="30">
        <f t="shared" si="21"/>
        <v>400</v>
      </c>
      <c r="AE67"/>
    </row>
    <row r="68" spans="1:31" ht="12" customHeight="1">
      <c r="A68" s="53" t="s">
        <v>126</v>
      </c>
      <c r="B68" s="31" t="s">
        <v>137</v>
      </c>
      <c r="C68" s="45" t="s">
        <v>138</v>
      </c>
      <c r="D68" s="33">
        <v>102000</v>
      </c>
      <c r="E68" s="38"/>
      <c r="F68" s="26"/>
      <c r="G68" s="36">
        <f>D68+F68</f>
        <v>102000</v>
      </c>
      <c r="H68" s="26"/>
      <c r="I68" s="36"/>
      <c r="J68" s="39"/>
      <c r="K68" s="42">
        <f>D68+J68</f>
        <v>102000</v>
      </c>
      <c r="L68" s="26"/>
      <c r="M68" s="36">
        <v>4600</v>
      </c>
      <c r="N68" s="36"/>
      <c r="O68" s="36">
        <v>4600</v>
      </c>
      <c r="P68" s="36"/>
      <c r="Q68" s="27">
        <f>O68+P68</f>
        <v>4600</v>
      </c>
      <c r="R68" s="36">
        <v>4600</v>
      </c>
      <c r="S68" s="27"/>
      <c r="T68" s="27"/>
      <c r="U68" s="27">
        <f t="shared" si="19"/>
        <v>4600</v>
      </c>
      <c r="V68" s="27"/>
      <c r="W68" s="27">
        <f>U68+V68</f>
        <v>4600</v>
      </c>
      <c r="X68" s="27"/>
      <c r="Y68" s="27">
        <f>W68+X68</f>
        <v>4600</v>
      </c>
      <c r="Z68" s="37">
        <v>4600</v>
      </c>
      <c r="AA68" s="29"/>
      <c r="AB68" s="30">
        <f t="shared" si="20"/>
        <v>4600</v>
      </c>
      <c r="AC68" s="29"/>
      <c r="AD68" s="30">
        <f t="shared" si="21"/>
        <v>4600</v>
      </c>
      <c r="AE68"/>
    </row>
    <row r="69" spans="1:31" ht="25.5" hidden="1">
      <c r="A69" s="53"/>
      <c r="B69" s="31" t="s">
        <v>139</v>
      </c>
      <c r="C69" s="54" t="s">
        <v>140</v>
      </c>
      <c r="D69" s="33">
        <v>0</v>
      </c>
      <c r="E69" s="38"/>
      <c r="F69" s="26"/>
      <c r="G69" s="36">
        <f>D69+F69</f>
        <v>0</v>
      </c>
      <c r="H69" s="26"/>
      <c r="I69" s="36"/>
      <c r="J69" s="39"/>
      <c r="K69" s="42">
        <f>D69+J69</f>
        <v>0</v>
      </c>
      <c r="L69" s="26"/>
      <c r="M69" s="36">
        <f>I69+J69</f>
        <v>0</v>
      </c>
      <c r="N69" s="36"/>
      <c r="O69" s="36">
        <f>K69+L69</f>
        <v>0</v>
      </c>
      <c r="P69" s="36"/>
      <c r="Q69" s="36"/>
      <c r="R69" s="36">
        <v>0</v>
      </c>
      <c r="S69" s="36"/>
      <c r="T69" s="36"/>
      <c r="U69" s="27">
        <f t="shared" si="19"/>
        <v>0</v>
      </c>
      <c r="V69" s="36"/>
      <c r="W69" s="27">
        <f>S69+V69</f>
        <v>0</v>
      </c>
      <c r="X69" s="36"/>
      <c r="Y69" s="27">
        <f>U69+X69</f>
        <v>0</v>
      </c>
      <c r="Z69" s="37">
        <v>0</v>
      </c>
      <c r="AA69" s="29"/>
      <c r="AB69" s="30">
        <f t="shared" si="20"/>
        <v>0</v>
      </c>
      <c r="AC69" s="29"/>
      <c r="AD69" s="30">
        <f t="shared" si="21"/>
        <v>0</v>
      </c>
      <c r="AE69"/>
    </row>
    <row r="70" spans="1:31" ht="29.25" customHeight="1">
      <c r="A70" s="13">
        <v>715</v>
      </c>
      <c r="B70" s="13" t="s">
        <v>141</v>
      </c>
      <c r="C70" s="22" t="s">
        <v>142</v>
      </c>
      <c r="D70" s="23" t="e">
        <f t="shared" ref="D70:K70" si="38">D78</f>
        <v>#REF!</v>
      </c>
      <c r="E70" s="23" t="e">
        <f t="shared" si="38"/>
        <v>#REF!</v>
      </c>
      <c r="F70" s="23" t="e">
        <f t="shared" si="38"/>
        <v>#REF!</v>
      </c>
      <c r="G70" s="23" t="e">
        <f t="shared" si="38"/>
        <v>#REF!</v>
      </c>
      <c r="H70" s="23" t="e">
        <f t="shared" si="38"/>
        <v>#REF!</v>
      </c>
      <c r="I70" s="23" t="e">
        <f t="shared" si="38"/>
        <v>#REF!</v>
      </c>
      <c r="J70" s="24" t="e">
        <f t="shared" si="38"/>
        <v>#REF!</v>
      </c>
      <c r="K70" s="25" t="e">
        <f t="shared" si="38"/>
        <v>#REF!</v>
      </c>
      <c r="L70" s="26"/>
      <c r="M70" s="27">
        <f>M71+M74</f>
        <v>6324900</v>
      </c>
      <c r="N70" s="27"/>
      <c r="O70" s="27">
        <f>O71+O74</f>
        <v>6324900</v>
      </c>
      <c r="P70" s="27"/>
      <c r="Q70" s="27">
        <f t="shared" ref="Q70:Q84" si="39">O70+P70</f>
        <v>6324900</v>
      </c>
      <c r="R70" s="27">
        <f>R71+R74</f>
        <v>6344900</v>
      </c>
      <c r="S70" s="27"/>
      <c r="T70" s="27"/>
      <c r="U70" s="27">
        <f t="shared" si="19"/>
        <v>6324900</v>
      </c>
      <c r="V70" s="27"/>
      <c r="W70" s="27">
        <f t="shared" ref="W70:W84" si="40">U70+V70</f>
        <v>6324900</v>
      </c>
      <c r="X70" s="27"/>
      <c r="Y70" s="27">
        <f t="shared" ref="Y70:Y84" si="41">W70+X70</f>
        <v>6324900</v>
      </c>
      <c r="Z70" s="28">
        <f>Z71+Z74</f>
        <v>6344900</v>
      </c>
      <c r="AA70" s="29"/>
      <c r="AB70" s="30">
        <f t="shared" si="20"/>
        <v>6344900</v>
      </c>
      <c r="AC70" s="29"/>
      <c r="AD70" s="30">
        <f t="shared" si="21"/>
        <v>6344900</v>
      </c>
      <c r="AE70"/>
    </row>
    <row r="71" spans="1:31" ht="15" customHeight="1">
      <c r="A71" s="31">
        <v>715</v>
      </c>
      <c r="B71" s="55" t="s">
        <v>143</v>
      </c>
      <c r="C71" s="47" t="s">
        <v>144</v>
      </c>
      <c r="D71" s="23" t="e">
        <f>#REF!</f>
        <v>#REF!</v>
      </c>
      <c r="E71" s="56" t="e">
        <f>#REF!</f>
        <v>#REF!</v>
      </c>
      <c r="F71" s="26"/>
      <c r="G71" s="36" t="e">
        <f>D71+F71</f>
        <v>#REF!</v>
      </c>
      <c r="H71" s="26"/>
      <c r="I71" s="36"/>
      <c r="J71" s="39"/>
      <c r="K71" s="40"/>
      <c r="L71" s="26"/>
      <c r="M71" s="48">
        <f>M72</f>
        <v>5487900</v>
      </c>
      <c r="N71" s="48"/>
      <c r="O71" s="48">
        <f>O72</f>
        <v>5487900</v>
      </c>
      <c r="P71" s="48"/>
      <c r="Q71" s="27">
        <f t="shared" si="39"/>
        <v>5487900</v>
      </c>
      <c r="R71" s="48">
        <f>R72</f>
        <v>5487900</v>
      </c>
      <c r="S71" s="27"/>
      <c r="T71" s="27"/>
      <c r="U71" s="27">
        <f t="shared" ref="U71:U102" si="42">Q71+T71</f>
        <v>5487900</v>
      </c>
      <c r="V71" s="27"/>
      <c r="W71" s="27">
        <f t="shared" si="40"/>
        <v>5487900</v>
      </c>
      <c r="X71" s="27"/>
      <c r="Y71" s="27">
        <f t="shared" si="41"/>
        <v>5487900</v>
      </c>
      <c r="Z71" s="49">
        <f>Z72</f>
        <v>5487900</v>
      </c>
      <c r="AA71" s="29"/>
      <c r="AB71" s="30">
        <f t="shared" ref="AB71:AB102" si="43">Z71+AA71</f>
        <v>5487900</v>
      </c>
      <c r="AC71" s="29"/>
      <c r="AD71" s="30">
        <f t="shared" ref="AD71:AD102" si="44">AB71+AC71</f>
        <v>5487900</v>
      </c>
      <c r="AE71"/>
    </row>
    <row r="72" spans="1:31" ht="12.75" customHeight="1">
      <c r="A72" s="31">
        <v>715</v>
      </c>
      <c r="B72" s="31" t="s">
        <v>145</v>
      </c>
      <c r="C72" s="45" t="s">
        <v>146</v>
      </c>
      <c r="D72" s="33"/>
      <c r="E72" s="56"/>
      <c r="F72" s="26"/>
      <c r="G72" s="36">
        <f>D72+F72</f>
        <v>0</v>
      </c>
      <c r="H72" s="26"/>
      <c r="I72" s="36"/>
      <c r="J72" s="39"/>
      <c r="K72" s="40"/>
      <c r="L72" s="26"/>
      <c r="M72" s="36">
        <f>M73</f>
        <v>5487900</v>
      </c>
      <c r="N72" s="36"/>
      <c r="O72" s="36">
        <f>O73</f>
        <v>5487900</v>
      </c>
      <c r="P72" s="36"/>
      <c r="Q72" s="27">
        <f t="shared" si="39"/>
        <v>5487900</v>
      </c>
      <c r="R72" s="36">
        <f>R73</f>
        <v>5487900</v>
      </c>
      <c r="S72" s="27"/>
      <c r="T72" s="27"/>
      <c r="U72" s="27">
        <f t="shared" si="42"/>
        <v>5487900</v>
      </c>
      <c r="V72" s="27"/>
      <c r="W72" s="27">
        <f t="shared" si="40"/>
        <v>5487900</v>
      </c>
      <c r="X72" s="27"/>
      <c r="Y72" s="27">
        <f t="shared" si="41"/>
        <v>5487900</v>
      </c>
      <c r="Z72" s="37">
        <f>Z73</f>
        <v>5487900</v>
      </c>
      <c r="AA72" s="29"/>
      <c r="AB72" s="30">
        <f t="shared" si="43"/>
        <v>5487900</v>
      </c>
      <c r="AC72" s="29"/>
      <c r="AD72" s="30">
        <f t="shared" si="44"/>
        <v>5487900</v>
      </c>
      <c r="AE72"/>
    </row>
    <row r="73" spans="1:31" ht="38.25">
      <c r="A73" s="31">
        <v>715</v>
      </c>
      <c r="B73" s="31" t="s">
        <v>147</v>
      </c>
      <c r="C73" s="45" t="s">
        <v>148</v>
      </c>
      <c r="D73" s="33"/>
      <c r="E73" s="56"/>
      <c r="F73" s="26"/>
      <c r="G73" s="36">
        <f>D73+F73</f>
        <v>0</v>
      </c>
      <c r="H73" s="26"/>
      <c r="I73" s="36"/>
      <c r="J73" s="39"/>
      <c r="K73" s="40"/>
      <c r="L73" s="26"/>
      <c r="M73" s="36">
        <v>5487900</v>
      </c>
      <c r="N73" s="36"/>
      <c r="O73" s="36">
        <v>5487900</v>
      </c>
      <c r="P73" s="36"/>
      <c r="Q73" s="27">
        <f t="shared" si="39"/>
        <v>5487900</v>
      </c>
      <c r="R73" s="36">
        <v>5487900</v>
      </c>
      <c r="S73" s="27"/>
      <c r="T73" s="27"/>
      <c r="U73" s="27">
        <f t="shared" si="42"/>
        <v>5487900</v>
      </c>
      <c r="V73" s="27"/>
      <c r="W73" s="27">
        <f t="shared" si="40"/>
        <v>5487900</v>
      </c>
      <c r="X73" s="27"/>
      <c r="Y73" s="27">
        <f t="shared" si="41"/>
        <v>5487900</v>
      </c>
      <c r="Z73" s="37">
        <v>5487900</v>
      </c>
      <c r="AA73" s="29"/>
      <c r="AB73" s="30">
        <f t="shared" si="43"/>
        <v>5487900</v>
      </c>
      <c r="AC73" s="29"/>
      <c r="AD73" s="30">
        <f t="shared" si="44"/>
        <v>5487900</v>
      </c>
      <c r="AE73"/>
    </row>
    <row r="74" spans="1:31" ht="19.5" customHeight="1">
      <c r="A74" s="31">
        <v>715</v>
      </c>
      <c r="B74" s="55" t="s">
        <v>149</v>
      </c>
      <c r="C74" s="47" t="s">
        <v>150</v>
      </c>
      <c r="D74" s="33"/>
      <c r="E74" s="56"/>
      <c r="F74" s="26"/>
      <c r="G74" s="36">
        <f>D74+F74</f>
        <v>0</v>
      </c>
      <c r="H74" s="26"/>
      <c r="I74" s="36"/>
      <c r="J74" s="39"/>
      <c r="K74" s="40"/>
      <c r="L74" s="26"/>
      <c r="M74" s="48">
        <f>M75+M77</f>
        <v>837000</v>
      </c>
      <c r="N74" s="48"/>
      <c r="O74" s="48">
        <f>O75+O77</f>
        <v>837000</v>
      </c>
      <c r="P74" s="48"/>
      <c r="Q74" s="27">
        <f t="shared" si="39"/>
        <v>837000</v>
      </c>
      <c r="R74" s="48">
        <f>R75+R77</f>
        <v>857000</v>
      </c>
      <c r="S74" s="27"/>
      <c r="T74" s="27"/>
      <c r="U74" s="27">
        <f t="shared" si="42"/>
        <v>837000</v>
      </c>
      <c r="V74" s="27"/>
      <c r="W74" s="27">
        <f t="shared" si="40"/>
        <v>837000</v>
      </c>
      <c r="X74" s="27"/>
      <c r="Y74" s="27">
        <f t="shared" si="41"/>
        <v>837000</v>
      </c>
      <c r="Z74" s="49">
        <f>Z75+Z77</f>
        <v>857000</v>
      </c>
      <c r="AA74" s="29"/>
      <c r="AB74" s="30">
        <f t="shared" si="43"/>
        <v>857000</v>
      </c>
      <c r="AC74" s="29"/>
      <c r="AD74" s="30">
        <f t="shared" si="44"/>
        <v>857000</v>
      </c>
      <c r="AE74"/>
    </row>
    <row r="75" spans="1:31" ht="38.25">
      <c r="A75" s="31">
        <v>715</v>
      </c>
      <c r="B75" s="31" t="s">
        <v>151</v>
      </c>
      <c r="C75" s="45" t="s">
        <v>152</v>
      </c>
      <c r="D75" s="33"/>
      <c r="E75" s="56"/>
      <c r="F75" s="26"/>
      <c r="G75" s="36"/>
      <c r="H75" s="26"/>
      <c r="I75" s="36"/>
      <c r="J75" s="39"/>
      <c r="K75" s="40"/>
      <c r="L75" s="26"/>
      <c r="M75" s="36">
        <f>M76</f>
        <v>457000</v>
      </c>
      <c r="N75" s="36"/>
      <c r="O75" s="36">
        <f>O76</f>
        <v>457000</v>
      </c>
      <c r="P75" s="36"/>
      <c r="Q75" s="27">
        <f t="shared" si="39"/>
        <v>457000</v>
      </c>
      <c r="R75" s="36">
        <f>R76</f>
        <v>457000</v>
      </c>
      <c r="S75" s="27"/>
      <c r="T75" s="27"/>
      <c r="U75" s="27">
        <f t="shared" si="42"/>
        <v>457000</v>
      </c>
      <c r="V75" s="27"/>
      <c r="W75" s="27">
        <f t="shared" si="40"/>
        <v>457000</v>
      </c>
      <c r="X75" s="27"/>
      <c r="Y75" s="27">
        <f t="shared" si="41"/>
        <v>457000</v>
      </c>
      <c r="Z75" s="37">
        <f>Z76</f>
        <v>457000</v>
      </c>
      <c r="AA75" s="29"/>
      <c r="AB75" s="30">
        <f t="shared" si="43"/>
        <v>457000</v>
      </c>
      <c r="AC75" s="29"/>
      <c r="AD75" s="30">
        <f t="shared" si="44"/>
        <v>457000</v>
      </c>
      <c r="AE75"/>
    </row>
    <row r="76" spans="1:31" ht="38.25" customHeight="1">
      <c r="A76" s="31">
        <v>715</v>
      </c>
      <c r="B76" s="31" t="s">
        <v>153</v>
      </c>
      <c r="C76" s="45" t="s">
        <v>154</v>
      </c>
      <c r="D76" s="33"/>
      <c r="E76" s="56"/>
      <c r="F76" s="26"/>
      <c r="G76" s="36"/>
      <c r="H76" s="26"/>
      <c r="I76" s="36"/>
      <c r="J76" s="39"/>
      <c r="K76" s="40"/>
      <c r="L76" s="26"/>
      <c r="M76" s="36">
        <v>457000</v>
      </c>
      <c r="N76" s="36"/>
      <c r="O76" s="36">
        <v>457000</v>
      </c>
      <c r="P76" s="36"/>
      <c r="Q76" s="27">
        <f t="shared" si="39"/>
        <v>457000</v>
      </c>
      <c r="R76" s="36">
        <v>457000</v>
      </c>
      <c r="S76" s="27"/>
      <c r="T76" s="27"/>
      <c r="U76" s="27">
        <f t="shared" si="42"/>
        <v>457000</v>
      </c>
      <c r="V76" s="27"/>
      <c r="W76" s="27">
        <f t="shared" si="40"/>
        <v>457000</v>
      </c>
      <c r="X76" s="27"/>
      <c r="Y76" s="27">
        <f t="shared" si="41"/>
        <v>457000</v>
      </c>
      <c r="Z76" s="37">
        <v>457000</v>
      </c>
      <c r="AA76" s="29"/>
      <c r="AB76" s="30">
        <f t="shared" si="43"/>
        <v>457000</v>
      </c>
      <c r="AC76" s="29"/>
      <c r="AD76" s="30">
        <f t="shared" si="44"/>
        <v>457000</v>
      </c>
      <c r="AE76"/>
    </row>
    <row r="77" spans="1:31" ht="22.5" customHeight="1">
      <c r="A77" s="31">
        <v>715</v>
      </c>
      <c r="B77" s="31" t="s">
        <v>155</v>
      </c>
      <c r="C77" s="45" t="s">
        <v>156</v>
      </c>
      <c r="D77" s="33"/>
      <c r="E77" s="56"/>
      <c r="F77" s="26"/>
      <c r="G77" s="36">
        <f>D77+F77</f>
        <v>0</v>
      </c>
      <c r="H77" s="26"/>
      <c r="I77" s="36"/>
      <c r="J77" s="39"/>
      <c r="K77" s="40"/>
      <c r="L77" s="26"/>
      <c r="M77" s="36">
        <f>M78</f>
        <v>380000</v>
      </c>
      <c r="N77" s="36"/>
      <c r="O77" s="36">
        <f>O78</f>
        <v>380000</v>
      </c>
      <c r="P77" s="36"/>
      <c r="Q77" s="27">
        <f t="shared" si="39"/>
        <v>380000</v>
      </c>
      <c r="R77" s="36">
        <f>R78</f>
        <v>400000</v>
      </c>
      <c r="S77" s="27"/>
      <c r="T77" s="27"/>
      <c r="U77" s="27">
        <f t="shared" si="42"/>
        <v>380000</v>
      </c>
      <c r="V77" s="27"/>
      <c r="W77" s="27">
        <f t="shared" si="40"/>
        <v>380000</v>
      </c>
      <c r="X77" s="27"/>
      <c r="Y77" s="27">
        <f t="shared" si="41"/>
        <v>380000</v>
      </c>
      <c r="Z77" s="37">
        <f>Z78</f>
        <v>400000</v>
      </c>
      <c r="AA77" s="29"/>
      <c r="AB77" s="30">
        <f t="shared" si="43"/>
        <v>400000</v>
      </c>
      <c r="AC77" s="29"/>
      <c r="AD77" s="30">
        <f t="shared" si="44"/>
        <v>400000</v>
      </c>
      <c r="AE77"/>
    </row>
    <row r="78" spans="1:31" ht="25.5" customHeight="1">
      <c r="A78" s="31">
        <v>715</v>
      </c>
      <c r="B78" s="31" t="s">
        <v>157</v>
      </c>
      <c r="C78" s="45" t="s">
        <v>158</v>
      </c>
      <c r="D78" s="33" t="e">
        <f>#REF!+#REF!</f>
        <v>#REF!</v>
      </c>
      <c r="E78" s="33" t="e">
        <f>#REF!+#REF!</f>
        <v>#REF!</v>
      </c>
      <c r="F78" s="33" t="e">
        <f>#REF!+#REF!</f>
        <v>#REF!</v>
      </c>
      <c r="G78" s="33" t="e">
        <f>#REF!+#REF!</f>
        <v>#REF!</v>
      </c>
      <c r="H78" s="33" t="e">
        <f>#REF!+#REF!</f>
        <v>#REF!</v>
      </c>
      <c r="I78" s="33" t="e">
        <f>#REF!+#REF!</f>
        <v>#REF!</v>
      </c>
      <c r="J78" s="34" t="e">
        <f>#REF!+#REF!</f>
        <v>#REF!</v>
      </c>
      <c r="K78" s="35" t="e">
        <f>#REF!+#REF!</f>
        <v>#REF!</v>
      </c>
      <c r="L78" s="26"/>
      <c r="M78" s="36">
        <v>380000</v>
      </c>
      <c r="N78" s="36"/>
      <c r="O78" s="36">
        <v>380000</v>
      </c>
      <c r="P78" s="36"/>
      <c r="Q78" s="27">
        <f t="shared" si="39"/>
        <v>380000</v>
      </c>
      <c r="R78" s="36">
        <v>400000</v>
      </c>
      <c r="S78" s="27"/>
      <c r="T78" s="27"/>
      <c r="U78" s="27">
        <f t="shared" si="42"/>
        <v>380000</v>
      </c>
      <c r="V78" s="27"/>
      <c r="W78" s="27">
        <f t="shared" si="40"/>
        <v>380000</v>
      </c>
      <c r="X78" s="27"/>
      <c r="Y78" s="27">
        <f t="shared" si="41"/>
        <v>380000</v>
      </c>
      <c r="Z78" s="37">
        <v>400000</v>
      </c>
      <c r="AA78" s="29"/>
      <c r="AB78" s="30">
        <f t="shared" si="43"/>
        <v>400000</v>
      </c>
      <c r="AC78" s="29"/>
      <c r="AD78" s="30">
        <f t="shared" si="44"/>
        <v>400000</v>
      </c>
      <c r="AE78"/>
    </row>
    <row r="79" spans="1:31" ht="30" customHeight="1">
      <c r="A79" s="13">
        <v>715</v>
      </c>
      <c r="B79" s="13" t="s">
        <v>159</v>
      </c>
      <c r="C79" s="22" t="s">
        <v>160</v>
      </c>
      <c r="D79" s="23">
        <f t="shared" ref="D79:K79" si="45">D82+D80</f>
        <v>80000</v>
      </c>
      <c r="E79" s="23">
        <f t="shared" si="45"/>
        <v>87000</v>
      </c>
      <c r="F79" s="23">
        <f t="shared" si="45"/>
        <v>0</v>
      </c>
      <c r="G79" s="23">
        <f t="shared" si="45"/>
        <v>80000</v>
      </c>
      <c r="H79" s="23">
        <f t="shared" si="45"/>
        <v>0</v>
      </c>
      <c r="I79" s="23">
        <f t="shared" si="45"/>
        <v>0</v>
      </c>
      <c r="J79" s="24">
        <f t="shared" si="45"/>
        <v>0</v>
      </c>
      <c r="K79" s="25">
        <f t="shared" si="45"/>
        <v>80000</v>
      </c>
      <c r="L79" s="26"/>
      <c r="M79" s="27">
        <f>M80+M82</f>
        <v>125000</v>
      </c>
      <c r="N79" s="27"/>
      <c r="O79" s="27">
        <f>O80+O82</f>
        <v>125000</v>
      </c>
      <c r="P79" s="27"/>
      <c r="Q79" s="27">
        <f t="shared" si="39"/>
        <v>125000</v>
      </c>
      <c r="R79" s="27">
        <f>R80+R82</f>
        <v>125000</v>
      </c>
      <c r="S79" s="27"/>
      <c r="T79" s="27"/>
      <c r="U79" s="27">
        <f t="shared" si="42"/>
        <v>125000</v>
      </c>
      <c r="V79" s="27"/>
      <c r="W79" s="27">
        <f t="shared" si="40"/>
        <v>125000</v>
      </c>
      <c r="X79" s="27"/>
      <c r="Y79" s="27">
        <f t="shared" si="41"/>
        <v>125000</v>
      </c>
      <c r="Z79" s="28">
        <f>Z80+Z82</f>
        <v>125000</v>
      </c>
      <c r="AA79" s="29"/>
      <c r="AB79" s="30">
        <f t="shared" si="43"/>
        <v>125000</v>
      </c>
      <c r="AC79" s="29"/>
      <c r="AD79" s="30">
        <f t="shared" si="44"/>
        <v>125000</v>
      </c>
      <c r="AE79"/>
    </row>
    <row r="80" spans="1:31" ht="80.25" customHeight="1">
      <c r="A80" s="31">
        <v>715</v>
      </c>
      <c r="B80" s="31" t="s">
        <v>161</v>
      </c>
      <c r="C80" s="45" t="s">
        <v>162</v>
      </c>
      <c r="D80" s="33">
        <f t="shared" ref="D80:K80" si="46">D81</f>
        <v>30000</v>
      </c>
      <c r="E80" s="33">
        <f t="shared" si="46"/>
        <v>77000</v>
      </c>
      <c r="F80" s="33">
        <f t="shared" si="46"/>
        <v>0</v>
      </c>
      <c r="G80" s="33">
        <f t="shared" si="46"/>
        <v>30000</v>
      </c>
      <c r="H80" s="33">
        <f t="shared" si="46"/>
        <v>0</v>
      </c>
      <c r="I80" s="33">
        <f t="shared" si="46"/>
        <v>0</v>
      </c>
      <c r="J80" s="34">
        <f t="shared" si="46"/>
        <v>0</v>
      </c>
      <c r="K80" s="35">
        <f t="shared" si="46"/>
        <v>30000</v>
      </c>
      <c r="L80" s="26"/>
      <c r="M80" s="36">
        <f>M81</f>
        <v>50000</v>
      </c>
      <c r="N80" s="36"/>
      <c r="O80" s="36">
        <f>O81</f>
        <v>50000</v>
      </c>
      <c r="P80" s="36"/>
      <c r="Q80" s="27">
        <f t="shared" si="39"/>
        <v>50000</v>
      </c>
      <c r="R80" s="36">
        <f>R81</f>
        <v>50000</v>
      </c>
      <c r="S80" s="27"/>
      <c r="T80" s="27"/>
      <c r="U80" s="27">
        <f t="shared" si="42"/>
        <v>50000</v>
      </c>
      <c r="V80" s="27"/>
      <c r="W80" s="27">
        <f t="shared" si="40"/>
        <v>50000</v>
      </c>
      <c r="X80" s="27"/>
      <c r="Y80" s="27">
        <f t="shared" si="41"/>
        <v>50000</v>
      </c>
      <c r="Z80" s="37">
        <f>Z81</f>
        <v>50000</v>
      </c>
      <c r="AA80" s="29"/>
      <c r="AB80" s="30">
        <f t="shared" si="43"/>
        <v>50000</v>
      </c>
      <c r="AC80" s="29"/>
      <c r="AD80" s="30">
        <f t="shared" si="44"/>
        <v>50000</v>
      </c>
      <c r="AE80"/>
    </row>
    <row r="81" spans="1:31" ht="99.75" customHeight="1">
      <c r="A81" s="31">
        <v>715</v>
      </c>
      <c r="B81" s="57" t="s">
        <v>163</v>
      </c>
      <c r="C81" s="45" t="s">
        <v>164</v>
      </c>
      <c r="D81" s="33">
        <v>30000</v>
      </c>
      <c r="E81" s="43">
        <v>77000</v>
      </c>
      <c r="F81" s="26"/>
      <c r="G81" s="36">
        <f>D81+F81</f>
        <v>30000</v>
      </c>
      <c r="H81" s="26"/>
      <c r="I81" s="36"/>
      <c r="J81" s="39"/>
      <c r="K81" s="40">
        <f>D81+J81</f>
        <v>30000</v>
      </c>
      <c r="L81" s="26"/>
      <c r="M81" s="36">
        <v>50000</v>
      </c>
      <c r="N81" s="36"/>
      <c r="O81" s="36">
        <v>50000</v>
      </c>
      <c r="P81" s="36"/>
      <c r="Q81" s="27">
        <f t="shared" si="39"/>
        <v>50000</v>
      </c>
      <c r="R81" s="36">
        <v>50000</v>
      </c>
      <c r="S81" s="27"/>
      <c r="T81" s="27"/>
      <c r="U81" s="27">
        <f t="shared" si="42"/>
        <v>50000</v>
      </c>
      <c r="V81" s="27"/>
      <c r="W81" s="27">
        <f t="shared" si="40"/>
        <v>50000</v>
      </c>
      <c r="X81" s="27"/>
      <c r="Y81" s="27">
        <f t="shared" si="41"/>
        <v>50000</v>
      </c>
      <c r="Z81" s="37">
        <v>50000</v>
      </c>
      <c r="AA81" s="29"/>
      <c r="AB81" s="30">
        <f t="shared" si="43"/>
        <v>50000</v>
      </c>
      <c r="AC81" s="29"/>
      <c r="AD81" s="30">
        <f t="shared" si="44"/>
        <v>50000</v>
      </c>
      <c r="AE81"/>
    </row>
    <row r="82" spans="1:31" ht="38.25">
      <c r="A82" s="31">
        <v>715</v>
      </c>
      <c r="B82" s="31" t="s">
        <v>165</v>
      </c>
      <c r="C82" s="45" t="s">
        <v>166</v>
      </c>
      <c r="D82" s="33">
        <f t="shared" ref="D82:K83" si="47">D83</f>
        <v>50000</v>
      </c>
      <c r="E82" s="33">
        <f t="shared" si="47"/>
        <v>10000</v>
      </c>
      <c r="F82" s="33">
        <f t="shared" si="47"/>
        <v>0</v>
      </c>
      <c r="G82" s="33">
        <f t="shared" si="47"/>
        <v>50000</v>
      </c>
      <c r="H82" s="33">
        <f t="shared" si="47"/>
        <v>0</v>
      </c>
      <c r="I82" s="33">
        <f t="shared" si="47"/>
        <v>0</v>
      </c>
      <c r="J82" s="34">
        <f t="shared" si="47"/>
        <v>0</v>
      </c>
      <c r="K82" s="35">
        <f t="shared" si="47"/>
        <v>50000</v>
      </c>
      <c r="L82" s="26"/>
      <c r="M82" s="36">
        <f>M83</f>
        <v>75000</v>
      </c>
      <c r="N82" s="36"/>
      <c r="O82" s="36">
        <f>O83</f>
        <v>75000</v>
      </c>
      <c r="P82" s="36"/>
      <c r="Q82" s="27">
        <f t="shared" si="39"/>
        <v>75000</v>
      </c>
      <c r="R82" s="36">
        <f>R83</f>
        <v>75000</v>
      </c>
      <c r="S82" s="27"/>
      <c r="T82" s="27"/>
      <c r="U82" s="27">
        <f t="shared" si="42"/>
        <v>75000</v>
      </c>
      <c r="V82" s="27"/>
      <c r="W82" s="27">
        <f t="shared" si="40"/>
        <v>75000</v>
      </c>
      <c r="X82" s="27"/>
      <c r="Y82" s="27">
        <f t="shared" si="41"/>
        <v>75000</v>
      </c>
      <c r="Z82" s="37">
        <f>Z83</f>
        <v>75000</v>
      </c>
      <c r="AA82" s="29"/>
      <c r="AB82" s="30">
        <f t="shared" si="43"/>
        <v>75000</v>
      </c>
      <c r="AC82" s="29"/>
      <c r="AD82" s="30">
        <f t="shared" si="44"/>
        <v>75000</v>
      </c>
      <c r="AE82"/>
    </row>
    <row r="83" spans="1:31" ht="38.25" customHeight="1">
      <c r="A83" s="31">
        <v>715</v>
      </c>
      <c r="B83" s="31" t="s">
        <v>167</v>
      </c>
      <c r="C83" s="45" t="s">
        <v>168</v>
      </c>
      <c r="D83" s="33">
        <f t="shared" si="47"/>
        <v>50000</v>
      </c>
      <c r="E83" s="33">
        <f t="shared" si="47"/>
        <v>10000</v>
      </c>
      <c r="F83" s="33">
        <f t="shared" si="47"/>
        <v>0</v>
      </c>
      <c r="G83" s="33">
        <f t="shared" si="47"/>
        <v>50000</v>
      </c>
      <c r="H83" s="33">
        <f t="shared" si="47"/>
        <v>0</v>
      </c>
      <c r="I83" s="33">
        <f t="shared" si="47"/>
        <v>0</v>
      </c>
      <c r="J83" s="34">
        <f t="shared" si="47"/>
        <v>0</v>
      </c>
      <c r="K83" s="35">
        <f t="shared" si="47"/>
        <v>50000</v>
      </c>
      <c r="L83" s="26"/>
      <c r="M83" s="36">
        <f>M84</f>
        <v>75000</v>
      </c>
      <c r="N83" s="36"/>
      <c r="O83" s="36">
        <f>O84</f>
        <v>75000</v>
      </c>
      <c r="P83" s="36"/>
      <c r="Q83" s="27">
        <f t="shared" si="39"/>
        <v>75000</v>
      </c>
      <c r="R83" s="36">
        <f>R84</f>
        <v>75000</v>
      </c>
      <c r="S83" s="27"/>
      <c r="T83" s="27"/>
      <c r="U83" s="27">
        <f t="shared" si="42"/>
        <v>75000</v>
      </c>
      <c r="V83" s="27"/>
      <c r="W83" s="27">
        <f t="shared" si="40"/>
        <v>75000</v>
      </c>
      <c r="X83" s="27"/>
      <c r="Y83" s="27">
        <f t="shared" si="41"/>
        <v>75000</v>
      </c>
      <c r="Z83" s="37">
        <f>Z84</f>
        <v>75000</v>
      </c>
      <c r="AA83" s="29"/>
      <c r="AB83" s="30">
        <f t="shared" si="43"/>
        <v>75000</v>
      </c>
      <c r="AC83" s="29"/>
      <c r="AD83" s="30">
        <f t="shared" si="44"/>
        <v>75000</v>
      </c>
      <c r="AE83"/>
    </row>
    <row r="84" spans="1:31" ht="48.75" customHeight="1">
      <c r="A84" s="31">
        <v>715</v>
      </c>
      <c r="B84" s="31" t="s">
        <v>169</v>
      </c>
      <c r="C84" s="45" t="s">
        <v>170</v>
      </c>
      <c r="D84" s="33">
        <v>50000</v>
      </c>
      <c r="E84" s="43">
        <v>10000</v>
      </c>
      <c r="F84" s="26"/>
      <c r="G84" s="36">
        <f>D84+F84</f>
        <v>50000</v>
      </c>
      <c r="H84" s="26"/>
      <c r="I84" s="36"/>
      <c r="J84" s="39"/>
      <c r="K84" s="40">
        <f>D84+J84</f>
        <v>50000</v>
      </c>
      <c r="L84" s="26"/>
      <c r="M84" s="36">
        <v>75000</v>
      </c>
      <c r="N84" s="36"/>
      <c r="O84" s="36">
        <v>75000</v>
      </c>
      <c r="P84" s="36"/>
      <c r="Q84" s="27">
        <f t="shared" si="39"/>
        <v>75000</v>
      </c>
      <c r="R84" s="36">
        <v>75000</v>
      </c>
      <c r="S84" s="27"/>
      <c r="T84" s="27"/>
      <c r="U84" s="27">
        <f t="shared" si="42"/>
        <v>75000</v>
      </c>
      <c r="V84" s="27"/>
      <c r="W84" s="27">
        <f t="shared" si="40"/>
        <v>75000</v>
      </c>
      <c r="X84" s="27"/>
      <c r="Y84" s="27">
        <f t="shared" si="41"/>
        <v>75000</v>
      </c>
      <c r="Z84" s="37">
        <v>75000</v>
      </c>
      <c r="AA84" s="29"/>
      <c r="AB84" s="30">
        <f t="shared" si="43"/>
        <v>75000</v>
      </c>
      <c r="AC84" s="29"/>
      <c r="AD84" s="30">
        <f t="shared" si="44"/>
        <v>75000</v>
      </c>
      <c r="AE84"/>
    </row>
    <row r="85" spans="1:31" ht="25.5" hidden="1" customHeight="1">
      <c r="A85" s="31"/>
      <c r="B85" s="31" t="s">
        <v>171</v>
      </c>
      <c r="C85" s="45" t="s">
        <v>172</v>
      </c>
      <c r="D85" s="33"/>
      <c r="E85" s="38"/>
      <c r="F85" s="26"/>
      <c r="G85" s="36">
        <f>D85+F85</f>
        <v>0</v>
      </c>
      <c r="H85" s="26"/>
      <c r="I85" s="36">
        <f>G85+H85</f>
        <v>0</v>
      </c>
      <c r="J85" s="39"/>
      <c r="K85" s="40"/>
      <c r="L85" s="26"/>
      <c r="M85" s="36">
        <f>K85+L85</f>
        <v>0</v>
      </c>
      <c r="N85" s="36"/>
      <c r="O85" s="36">
        <f>M85+N85</f>
        <v>0</v>
      </c>
      <c r="P85" s="36"/>
      <c r="Q85" s="36"/>
      <c r="R85" s="29"/>
      <c r="S85" s="36"/>
      <c r="T85" s="36"/>
      <c r="U85" s="27">
        <f t="shared" si="42"/>
        <v>0</v>
      </c>
      <c r="V85" s="36"/>
      <c r="W85" s="27">
        <f>S85+V85</f>
        <v>0</v>
      </c>
      <c r="X85" s="36"/>
      <c r="Y85" s="27">
        <f>U85+X85</f>
        <v>0</v>
      </c>
      <c r="Z85" s="41"/>
      <c r="AA85" s="29"/>
      <c r="AB85" s="30">
        <f t="shared" si="43"/>
        <v>0</v>
      </c>
      <c r="AC85" s="29"/>
      <c r="AD85" s="30">
        <f t="shared" si="44"/>
        <v>0</v>
      </c>
      <c r="AE85"/>
    </row>
    <row r="86" spans="1:31" ht="22.5" hidden="1" customHeight="1">
      <c r="A86" s="31"/>
      <c r="B86" s="31" t="s">
        <v>173</v>
      </c>
      <c r="C86" s="45" t="s">
        <v>174</v>
      </c>
      <c r="D86" s="33"/>
      <c r="E86" s="38"/>
      <c r="F86" s="26"/>
      <c r="G86" s="36">
        <f>D86+F86</f>
        <v>0</v>
      </c>
      <c r="H86" s="26"/>
      <c r="I86" s="36">
        <f>G86+H86</f>
        <v>0</v>
      </c>
      <c r="J86" s="39"/>
      <c r="K86" s="40"/>
      <c r="L86" s="26"/>
      <c r="M86" s="36">
        <f>K86+L86</f>
        <v>0</v>
      </c>
      <c r="N86" s="36"/>
      <c r="O86" s="36">
        <f>M86+N86</f>
        <v>0</v>
      </c>
      <c r="P86" s="36"/>
      <c r="Q86" s="36"/>
      <c r="R86" s="29"/>
      <c r="S86" s="36"/>
      <c r="T86" s="36"/>
      <c r="U86" s="27">
        <f t="shared" si="42"/>
        <v>0</v>
      </c>
      <c r="V86" s="36"/>
      <c r="W86" s="27">
        <f>S86+V86</f>
        <v>0</v>
      </c>
      <c r="X86" s="36"/>
      <c r="Y86" s="27">
        <f>U86+X86</f>
        <v>0</v>
      </c>
      <c r="Z86" s="41"/>
      <c r="AA86" s="29"/>
      <c r="AB86" s="30">
        <f t="shared" si="43"/>
        <v>0</v>
      </c>
      <c r="AC86" s="29"/>
      <c r="AD86" s="30">
        <f t="shared" si="44"/>
        <v>0</v>
      </c>
      <c r="AE86"/>
    </row>
    <row r="87" spans="1:31" ht="30" customHeight="1">
      <c r="A87" s="13"/>
      <c r="B87" s="13" t="s">
        <v>175</v>
      </c>
      <c r="C87" s="22" t="s">
        <v>176</v>
      </c>
      <c r="D87" s="23" t="e">
        <f>D88+D89+D93+#REF!+D99+#REF!+D100+D101</f>
        <v>#REF!</v>
      </c>
      <c r="E87" s="23" t="e">
        <f>E88+E89+E93+#REF!+E99+#REF!+E100+E101</f>
        <v>#REF!</v>
      </c>
      <c r="F87" s="23" t="e">
        <f>F88+F89+F93+#REF!+F99+#REF!+F100+F101</f>
        <v>#REF!</v>
      </c>
      <c r="G87" s="23" t="e">
        <f>G88+G89+G93+#REF!+G99+#REF!+G100+G101</f>
        <v>#REF!</v>
      </c>
      <c r="H87" s="23" t="e">
        <f>H88+H89+H93+#REF!+H99+#REF!+H100+H101</f>
        <v>#REF!</v>
      </c>
      <c r="I87" s="23" t="e">
        <f>I88+I89+I93+#REF!+I99+#REF!+I100+I101</f>
        <v>#REF!</v>
      </c>
      <c r="J87" s="24" t="e">
        <f>J88+J89+J93+#REF!+J99+#REF!+J100+J101</f>
        <v>#REF!</v>
      </c>
      <c r="K87" s="25" t="e">
        <f>K88+K89+K93+#REF!+K99+#REF!+K100+K101</f>
        <v>#REF!</v>
      </c>
      <c r="L87" s="26"/>
      <c r="M87" s="27">
        <f>M90+M92+M94+M96+M101+M107+M109</f>
        <v>1272600</v>
      </c>
      <c r="N87" s="27"/>
      <c r="O87" s="27">
        <f>O90+O92+O94+O96+O101+O107+O109</f>
        <v>1272600</v>
      </c>
      <c r="P87" s="27"/>
      <c r="Q87" s="27">
        <f>O87+P87</f>
        <v>1272600</v>
      </c>
      <c r="R87" s="27">
        <f>R90+R92+R94+R96+R101+R107+R109</f>
        <v>1322600</v>
      </c>
      <c r="S87" s="27"/>
      <c r="T87" s="27"/>
      <c r="U87" s="27">
        <f t="shared" si="42"/>
        <v>1272600</v>
      </c>
      <c r="V87" s="27"/>
      <c r="W87" s="27">
        <f>U87+V87</f>
        <v>1272600</v>
      </c>
      <c r="X87" s="27"/>
      <c r="Y87" s="27">
        <f>W87+X87</f>
        <v>1272600</v>
      </c>
      <c r="Z87" s="28">
        <f>Z90+Z92+Z94+Z96+Z101+Z107+Z109</f>
        <v>1322600</v>
      </c>
      <c r="AA87" s="29"/>
      <c r="AB87" s="30">
        <f t="shared" si="43"/>
        <v>1322600</v>
      </c>
      <c r="AC87" s="29"/>
      <c r="AD87" s="30">
        <f t="shared" si="44"/>
        <v>1322600</v>
      </c>
      <c r="AE87"/>
    </row>
    <row r="88" spans="1:31" ht="16.5" hidden="1" customHeight="1">
      <c r="A88" s="13"/>
      <c r="B88" s="31" t="s">
        <v>177</v>
      </c>
      <c r="C88" s="45" t="s">
        <v>178</v>
      </c>
      <c r="D88" s="33">
        <v>100000</v>
      </c>
      <c r="E88" s="23"/>
      <c r="F88" s="23"/>
      <c r="G88" s="23"/>
      <c r="H88" s="23"/>
      <c r="I88" s="23"/>
      <c r="J88" s="39"/>
      <c r="K88" s="42">
        <f>D88+J88</f>
        <v>100000</v>
      </c>
      <c r="L88" s="26"/>
      <c r="M88" s="36"/>
      <c r="N88" s="36"/>
      <c r="O88" s="36"/>
      <c r="P88" s="36"/>
      <c r="Q88" s="36"/>
      <c r="R88"/>
      <c r="S88" s="36"/>
      <c r="T88" s="51"/>
      <c r="U88" s="27">
        <f t="shared" si="42"/>
        <v>0</v>
      </c>
      <c r="V88" s="51"/>
      <c r="W88" s="27">
        <f>S88+V88</f>
        <v>0</v>
      </c>
      <c r="X88" s="51"/>
      <c r="Y88" s="27">
        <f>U88+X88</f>
        <v>0</v>
      </c>
      <c r="Z88"/>
      <c r="AA88" s="29"/>
      <c r="AB88" s="30">
        <f t="shared" si="43"/>
        <v>0</v>
      </c>
      <c r="AC88" s="29"/>
      <c r="AD88" s="30">
        <f t="shared" si="44"/>
        <v>0</v>
      </c>
      <c r="AE88"/>
    </row>
    <row r="89" spans="1:31" ht="21.75" hidden="1" customHeight="1">
      <c r="A89" s="13"/>
      <c r="B89" s="31" t="s">
        <v>179</v>
      </c>
      <c r="C89" s="45" t="s">
        <v>180</v>
      </c>
      <c r="D89" s="33">
        <v>5000</v>
      </c>
      <c r="E89" s="23"/>
      <c r="F89" s="23"/>
      <c r="G89" s="23"/>
      <c r="H89" s="23"/>
      <c r="I89" s="23"/>
      <c r="J89" s="39"/>
      <c r="K89" s="42">
        <f>D89+J89</f>
        <v>5000</v>
      </c>
      <c r="L89" s="26"/>
      <c r="M89" s="36"/>
      <c r="N89" s="36"/>
      <c r="O89" s="36"/>
      <c r="P89" s="36"/>
      <c r="Q89" s="36"/>
      <c r="R89"/>
      <c r="S89" s="36"/>
      <c r="T89" s="51"/>
      <c r="U89" s="27">
        <f t="shared" si="42"/>
        <v>0</v>
      </c>
      <c r="V89" s="51"/>
      <c r="W89" s="27">
        <f>S89+V89</f>
        <v>0</v>
      </c>
      <c r="X89" s="51"/>
      <c r="Y89" s="27">
        <f>U89+X89</f>
        <v>0</v>
      </c>
      <c r="Z89"/>
      <c r="AA89" s="29"/>
      <c r="AB89" s="30">
        <f t="shared" si="43"/>
        <v>0</v>
      </c>
      <c r="AC89" s="29"/>
      <c r="AD89" s="30">
        <f t="shared" si="44"/>
        <v>0</v>
      </c>
      <c r="AE89"/>
    </row>
    <row r="90" spans="1:31" ht="59.25" customHeight="1">
      <c r="A90" s="13">
        <v>715</v>
      </c>
      <c r="B90" s="55" t="s">
        <v>181</v>
      </c>
      <c r="C90" s="47" t="s">
        <v>182</v>
      </c>
      <c r="D90" s="33"/>
      <c r="E90" s="23"/>
      <c r="F90" s="23"/>
      <c r="G90" s="23"/>
      <c r="H90" s="23"/>
      <c r="I90" s="23"/>
      <c r="J90" s="39"/>
      <c r="K90" s="42"/>
      <c r="L90" s="26"/>
      <c r="M90" s="48">
        <f>M91</f>
        <v>23000</v>
      </c>
      <c r="N90" s="48"/>
      <c r="O90" s="48">
        <f>O91</f>
        <v>23000</v>
      </c>
      <c r="P90" s="48"/>
      <c r="Q90" s="27">
        <f t="shared" ref="Q90:Q98" si="48">O90+P90</f>
        <v>23000</v>
      </c>
      <c r="R90" s="48">
        <f>R91</f>
        <v>22500</v>
      </c>
      <c r="S90" s="27"/>
      <c r="T90" s="27"/>
      <c r="U90" s="27">
        <f t="shared" si="42"/>
        <v>23000</v>
      </c>
      <c r="V90" s="27"/>
      <c r="W90" s="27">
        <f t="shared" ref="W90:W98" si="49">U90+V90</f>
        <v>23000</v>
      </c>
      <c r="X90" s="27"/>
      <c r="Y90" s="27">
        <f t="shared" ref="Y90:Y98" si="50">W90+X90</f>
        <v>23000</v>
      </c>
      <c r="Z90" s="49">
        <f>Z91</f>
        <v>22500</v>
      </c>
      <c r="AA90" s="29"/>
      <c r="AB90" s="30">
        <f t="shared" si="43"/>
        <v>22500</v>
      </c>
      <c r="AC90" s="29"/>
      <c r="AD90" s="30">
        <f t="shared" si="44"/>
        <v>22500</v>
      </c>
      <c r="AE90"/>
    </row>
    <row r="91" spans="1:31" ht="76.5">
      <c r="A91" s="13">
        <v>715</v>
      </c>
      <c r="B91" s="31" t="s">
        <v>183</v>
      </c>
      <c r="C91" s="45" t="s">
        <v>184</v>
      </c>
      <c r="D91" s="33"/>
      <c r="E91" s="23"/>
      <c r="F91" s="23"/>
      <c r="G91" s="23"/>
      <c r="H91" s="23"/>
      <c r="I91" s="23"/>
      <c r="J91" s="39"/>
      <c r="K91" s="42"/>
      <c r="L91" s="26"/>
      <c r="M91" s="36">
        <v>23000</v>
      </c>
      <c r="N91" s="36"/>
      <c r="O91" s="36">
        <v>23000</v>
      </c>
      <c r="P91" s="36"/>
      <c r="Q91" s="27">
        <f t="shared" si="48"/>
        <v>23000</v>
      </c>
      <c r="R91" s="36">
        <v>22500</v>
      </c>
      <c r="S91" s="27"/>
      <c r="T91" s="27"/>
      <c r="U91" s="27">
        <f t="shared" si="42"/>
        <v>23000</v>
      </c>
      <c r="V91" s="27"/>
      <c r="W91" s="27">
        <f t="shared" si="49"/>
        <v>23000</v>
      </c>
      <c r="X91" s="27"/>
      <c r="Y91" s="27">
        <f t="shared" si="50"/>
        <v>23000</v>
      </c>
      <c r="Z91" s="37">
        <v>22500</v>
      </c>
      <c r="AA91" s="29"/>
      <c r="AB91" s="30">
        <f t="shared" si="43"/>
        <v>22500</v>
      </c>
      <c r="AC91" s="29"/>
      <c r="AD91" s="30">
        <f t="shared" si="44"/>
        <v>22500</v>
      </c>
      <c r="AE91"/>
    </row>
    <row r="92" spans="1:31" ht="83.25" customHeight="1">
      <c r="A92" s="13">
        <v>715</v>
      </c>
      <c r="B92" s="55" t="s">
        <v>185</v>
      </c>
      <c r="C92" s="47" t="s">
        <v>186</v>
      </c>
      <c r="D92" s="33"/>
      <c r="E92" s="23"/>
      <c r="F92" s="23"/>
      <c r="G92" s="23"/>
      <c r="H92" s="23"/>
      <c r="I92" s="23"/>
      <c r="J92" s="39"/>
      <c r="K92" s="42"/>
      <c r="L92" s="26"/>
      <c r="M92" s="48">
        <f>M93</f>
        <v>3000</v>
      </c>
      <c r="N92" s="48"/>
      <c r="O92" s="48">
        <f>O93</f>
        <v>3000</v>
      </c>
      <c r="P92" s="48"/>
      <c r="Q92" s="27">
        <f t="shared" si="48"/>
        <v>3000</v>
      </c>
      <c r="R92" s="48">
        <f>R93</f>
        <v>2000</v>
      </c>
      <c r="S92" s="27"/>
      <c r="T92" s="27"/>
      <c r="U92" s="27">
        <f t="shared" si="42"/>
        <v>3000</v>
      </c>
      <c r="V92" s="27"/>
      <c r="W92" s="27">
        <f t="shared" si="49"/>
        <v>3000</v>
      </c>
      <c r="X92" s="27"/>
      <c r="Y92" s="27">
        <f t="shared" si="50"/>
        <v>3000</v>
      </c>
      <c r="Z92" s="49">
        <f>Z93</f>
        <v>2000</v>
      </c>
      <c r="AA92" s="29"/>
      <c r="AB92" s="30">
        <f t="shared" si="43"/>
        <v>2000</v>
      </c>
      <c r="AC92" s="29"/>
      <c r="AD92" s="30">
        <f t="shared" si="44"/>
        <v>2000</v>
      </c>
      <c r="AE92"/>
    </row>
    <row r="93" spans="1:31" ht="86.25" customHeight="1">
      <c r="A93" s="31">
        <v>715</v>
      </c>
      <c r="B93" s="31" t="s">
        <v>187</v>
      </c>
      <c r="C93" s="45" t="s">
        <v>188</v>
      </c>
      <c r="D93" s="33">
        <v>5000</v>
      </c>
      <c r="E93" s="43">
        <v>-20000</v>
      </c>
      <c r="F93" s="26"/>
      <c r="G93" s="36">
        <f>D93+F93</f>
        <v>5000</v>
      </c>
      <c r="H93" s="26"/>
      <c r="I93" s="36"/>
      <c r="J93" s="39"/>
      <c r="K93" s="42">
        <f>D93+J93</f>
        <v>5000</v>
      </c>
      <c r="L93" s="26"/>
      <c r="M93" s="36">
        <v>3000</v>
      </c>
      <c r="N93" s="36"/>
      <c r="O93" s="36">
        <v>3000</v>
      </c>
      <c r="P93" s="36"/>
      <c r="Q93" s="27">
        <f t="shared" si="48"/>
        <v>3000</v>
      </c>
      <c r="R93" s="36">
        <v>2000</v>
      </c>
      <c r="S93" s="27"/>
      <c r="T93" s="27"/>
      <c r="U93" s="27">
        <f t="shared" si="42"/>
        <v>3000</v>
      </c>
      <c r="V93" s="27"/>
      <c r="W93" s="27">
        <f t="shared" si="49"/>
        <v>3000</v>
      </c>
      <c r="X93" s="27"/>
      <c r="Y93" s="27">
        <f t="shared" si="50"/>
        <v>3000</v>
      </c>
      <c r="Z93" s="37">
        <v>2000</v>
      </c>
      <c r="AA93" s="29"/>
      <c r="AB93" s="30">
        <f t="shared" si="43"/>
        <v>2000</v>
      </c>
      <c r="AC93" s="29"/>
      <c r="AD93" s="30">
        <f t="shared" si="44"/>
        <v>2000</v>
      </c>
      <c r="AE93"/>
    </row>
    <row r="94" spans="1:31" ht="89.25" customHeight="1">
      <c r="A94" s="31">
        <v>715</v>
      </c>
      <c r="B94" s="55" t="s">
        <v>189</v>
      </c>
      <c r="C94" s="47" t="s">
        <v>190</v>
      </c>
      <c r="D94" s="33"/>
      <c r="E94" s="43"/>
      <c r="F94" s="26"/>
      <c r="G94" s="36"/>
      <c r="H94" s="26"/>
      <c r="I94" s="36"/>
      <c r="J94" s="39"/>
      <c r="K94" s="42"/>
      <c r="L94" s="26"/>
      <c r="M94" s="48">
        <f>M95</f>
        <v>90000</v>
      </c>
      <c r="N94" s="48"/>
      <c r="O94" s="48">
        <f>O95</f>
        <v>90000</v>
      </c>
      <c r="P94" s="48"/>
      <c r="Q94" s="27">
        <f t="shared" si="48"/>
        <v>90000</v>
      </c>
      <c r="R94" s="48">
        <f>R95</f>
        <v>90000</v>
      </c>
      <c r="S94" s="27"/>
      <c r="T94" s="27"/>
      <c r="U94" s="27">
        <f t="shared" si="42"/>
        <v>90000</v>
      </c>
      <c r="V94" s="27"/>
      <c r="W94" s="27">
        <f t="shared" si="49"/>
        <v>90000</v>
      </c>
      <c r="X94" s="27"/>
      <c r="Y94" s="27">
        <f t="shared" si="50"/>
        <v>90000</v>
      </c>
      <c r="Z94" s="49">
        <f>Z95</f>
        <v>90000</v>
      </c>
      <c r="AA94" s="29"/>
      <c r="AB94" s="30">
        <f t="shared" si="43"/>
        <v>90000</v>
      </c>
      <c r="AC94" s="29"/>
      <c r="AD94" s="30">
        <f t="shared" si="44"/>
        <v>90000</v>
      </c>
      <c r="AE94"/>
    </row>
    <row r="95" spans="1:31" ht="101.25" customHeight="1">
      <c r="A95" s="31">
        <v>715</v>
      </c>
      <c r="B95" s="31" t="s">
        <v>191</v>
      </c>
      <c r="C95" s="45" t="s">
        <v>192</v>
      </c>
      <c r="D95" s="33"/>
      <c r="E95" s="43"/>
      <c r="F95" s="26"/>
      <c r="G95" s="36"/>
      <c r="H95" s="26"/>
      <c r="I95" s="36"/>
      <c r="J95" s="39"/>
      <c r="K95" s="42"/>
      <c r="L95" s="26"/>
      <c r="M95" s="36">
        <v>90000</v>
      </c>
      <c r="N95" s="36"/>
      <c r="O95" s="36">
        <v>90000</v>
      </c>
      <c r="P95" s="36"/>
      <c r="Q95" s="27">
        <f t="shared" si="48"/>
        <v>90000</v>
      </c>
      <c r="R95" s="36">
        <v>90000</v>
      </c>
      <c r="S95" s="27"/>
      <c r="T95" s="27"/>
      <c r="U95" s="27">
        <f t="shared" si="42"/>
        <v>90000</v>
      </c>
      <c r="V95" s="27"/>
      <c r="W95" s="27">
        <f t="shared" si="49"/>
        <v>90000</v>
      </c>
      <c r="X95" s="27"/>
      <c r="Y95" s="27">
        <f t="shared" si="50"/>
        <v>90000</v>
      </c>
      <c r="Z95" s="37">
        <v>90000</v>
      </c>
      <c r="AA95" s="29"/>
      <c r="AB95" s="30">
        <f t="shared" si="43"/>
        <v>90000</v>
      </c>
      <c r="AC95" s="29"/>
      <c r="AD95" s="30">
        <f t="shared" si="44"/>
        <v>90000</v>
      </c>
      <c r="AE95"/>
    </row>
    <row r="96" spans="1:31" ht="51.75" customHeight="1">
      <c r="A96" s="31">
        <v>715</v>
      </c>
      <c r="B96" s="55" t="s">
        <v>193</v>
      </c>
      <c r="C96" s="47" t="s">
        <v>194</v>
      </c>
      <c r="D96" s="33"/>
      <c r="E96" s="43"/>
      <c r="F96" s="26"/>
      <c r="G96" s="36"/>
      <c r="H96" s="26"/>
      <c r="I96" s="36"/>
      <c r="J96" s="39"/>
      <c r="K96" s="42"/>
      <c r="L96" s="26"/>
      <c r="M96" s="48">
        <f>M97+M98</f>
        <v>20000</v>
      </c>
      <c r="N96" s="48"/>
      <c r="O96" s="48">
        <f>O97+O98</f>
        <v>20000</v>
      </c>
      <c r="P96" s="48"/>
      <c r="Q96" s="27">
        <f t="shared" si="48"/>
        <v>20000</v>
      </c>
      <c r="R96" s="48">
        <f>R97+R98</f>
        <v>20000</v>
      </c>
      <c r="S96" s="27"/>
      <c r="T96" s="27"/>
      <c r="U96" s="27">
        <f t="shared" si="42"/>
        <v>20000</v>
      </c>
      <c r="V96" s="27"/>
      <c r="W96" s="27">
        <f t="shared" si="49"/>
        <v>20000</v>
      </c>
      <c r="X96" s="27"/>
      <c r="Y96" s="27">
        <f t="shared" si="50"/>
        <v>20000</v>
      </c>
      <c r="Z96" s="49">
        <f>Z97+Z98</f>
        <v>20000</v>
      </c>
      <c r="AA96" s="29"/>
      <c r="AB96" s="30">
        <f t="shared" si="43"/>
        <v>20000</v>
      </c>
      <c r="AC96" s="29"/>
      <c r="AD96" s="30">
        <f t="shared" si="44"/>
        <v>20000</v>
      </c>
      <c r="AE96"/>
    </row>
    <row r="97" spans="1:31" ht="103.5" customHeight="1">
      <c r="A97" s="31">
        <v>715</v>
      </c>
      <c r="B97" s="31" t="s">
        <v>195</v>
      </c>
      <c r="C97" s="45" t="s">
        <v>196</v>
      </c>
      <c r="D97" s="33"/>
      <c r="E97" s="43"/>
      <c r="F97" s="26"/>
      <c r="G97" s="36"/>
      <c r="H97" s="26"/>
      <c r="I97" s="36"/>
      <c r="J97" s="39"/>
      <c r="K97" s="42"/>
      <c r="L97" s="26"/>
      <c r="M97" s="36">
        <v>15000</v>
      </c>
      <c r="N97" s="36"/>
      <c r="O97" s="36">
        <v>15000</v>
      </c>
      <c r="P97" s="36"/>
      <c r="Q97" s="27">
        <f t="shared" si="48"/>
        <v>15000</v>
      </c>
      <c r="R97" s="36">
        <v>15000</v>
      </c>
      <c r="S97" s="27"/>
      <c r="T97" s="27"/>
      <c r="U97" s="27">
        <f t="shared" si="42"/>
        <v>15000</v>
      </c>
      <c r="V97" s="27"/>
      <c r="W97" s="27">
        <f t="shared" si="49"/>
        <v>15000</v>
      </c>
      <c r="X97" s="27"/>
      <c r="Y97" s="27">
        <f t="shared" si="50"/>
        <v>15000</v>
      </c>
      <c r="Z97" s="37">
        <v>15000</v>
      </c>
      <c r="AA97" s="29"/>
      <c r="AB97" s="30">
        <f t="shared" si="43"/>
        <v>15000</v>
      </c>
      <c r="AC97" s="29"/>
      <c r="AD97" s="30">
        <f t="shared" si="44"/>
        <v>15000</v>
      </c>
      <c r="AE97"/>
    </row>
    <row r="98" spans="1:31" ht="75" customHeight="1">
      <c r="A98" s="31">
        <v>715</v>
      </c>
      <c r="B98" s="31" t="s">
        <v>197</v>
      </c>
      <c r="C98" s="45" t="s">
        <v>198</v>
      </c>
      <c r="D98" s="33"/>
      <c r="E98" s="43"/>
      <c r="F98" s="26"/>
      <c r="G98" s="36"/>
      <c r="H98" s="26"/>
      <c r="I98" s="36"/>
      <c r="J98" s="39"/>
      <c r="K98" s="42"/>
      <c r="L98" s="26"/>
      <c r="M98" s="36">
        <v>5000</v>
      </c>
      <c r="N98" s="36"/>
      <c r="O98" s="36">
        <v>5000</v>
      </c>
      <c r="P98" s="36"/>
      <c r="Q98" s="27">
        <f t="shared" si="48"/>
        <v>5000</v>
      </c>
      <c r="R98" s="36">
        <v>5000</v>
      </c>
      <c r="S98" s="27"/>
      <c r="T98" s="27"/>
      <c r="U98" s="27">
        <f t="shared" si="42"/>
        <v>5000</v>
      </c>
      <c r="V98" s="27"/>
      <c r="W98" s="27">
        <f t="shared" si="49"/>
        <v>5000</v>
      </c>
      <c r="X98" s="27"/>
      <c r="Y98" s="27">
        <f t="shared" si="50"/>
        <v>5000</v>
      </c>
      <c r="Z98" s="37">
        <v>5000</v>
      </c>
      <c r="AA98" s="29"/>
      <c r="AB98" s="30">
        <f t="shared" si="43"/>
        <v>5000</v>
      </c>
      <c r="AC98" s="29"/>
      <c r="AD98" s="30">
        <f t="shared" si="44"/>
        <v>5000</v>
      </c>
      <c r="AE98"/>
    </row>
    <row r="99" spans="1:31" ht="36.75" hidden="1" customHeight="1">
      <c r="A99" s="31"/>
      <c r="B99" s="31" t="s">
        <v>199</v>
      </c>
      <c r="C99" s="45" t="s">
        <v>200</v>
      </c>
      <c r="D99" s="33">
        <v>0</v>
      </c>
      <c r="E99" s="43"/>
      <c r="F99" s="26"/>
      <c r="G99" s="36">
        <f>D99+F99</f>
        <v>0</v>
      </c>
      <c r="H99" s="26"/>
      <c r="I99" s="36"/>
      <c r="J99" s="39"/>
      <c r="K99" s="42">
        <f>D99+J99</f>
        <v>0</v>
      </c>
      <c r="L99" s="26"/>
      <c r="M99" s="36">
        <f>K99+L99</f>
        <v>0</v>
      </c>
      <c r="N99" s="36"/>
      <c r="O99" s="36">
        <f>M99+N99</f>
        <v>0</v>
      </c>
      <c r="P99" s="36"/>
      <c r="Q99" s="36"/>
      <c r="R99" s="36"/>
      <c r="S99" s="36"/>
      <c r="T99" s="36"/>
      <c r="U99" s="27">
        <f t="shared" si="42"/>
        <v>0</v>
      </c>
      <c r="V99" s="36"/>
      <c r="W99" s="27">
        <f>S99+V99</f>
        <v>0</v>
      </c>
      <c r="X99" s="36"/>
      <c r="Y99" s="27">
        <f>U99+X99</f>
        <v>0</v>
      </c>
      <c r="Z99" s="37"/>
      <c r="AA99" s="29"/>
      <c r="AB99" s="30">
        <f t="shared" si="43"/>
        <v>0</v>
      </c>
      <c r="AC99" s="29"/>
      <c r="AD99" s="30">
        <f t="shared" si="44"/>
        <v>0</v>
      </c>
      <c r="AE99"/>
    </row>
    <row r="100" spans="1:31" ht="50.25" hidden="1" customHeight="1">
      <c r="A100" s="31"/>
      <c r="B100" s="31" t="s">
        <v>199</v>
      </c>
      <c r="C100" s="45" t="s">
        <v>201</v>
      </c>
      <c r="D100" s="33">
        <v>200000</v>
      </c>
      <c r="E100" s="43"/>
      <c r="F100" s="26"/>
      <c r="G100" s="36"/>
      <c r="H100" s="26"/>
      <c r="I100" s="36"/>
      <c r="J100" s="39"/>
      <c r="K100" s="42">
        <f>D100+J100</f>
        <v>200000</v>
      </c>
      <c r="L100" s="26"/>
      <c r="M100" s="36"/>
      <c r="N100" s="36"/>
      <c r="O100" s="36"/>
      <c r="P100" s="36"/>
      <c r="Q100" s="36"/>
      <c r="R100" s="36"/>
      <c r="S100" s="36"/>
      <c r="T100" s="36"/>
      <c r="U100" s="27">
        <f t="shared" si="42"/>
        <v>0</v>
      </c>
      <c r="V100" s="36"/>
      <c r="W100" s="27">
        <f>S100+V100</f>
        <v>0</v>
      </c>
      <c r="X100" s="36"/>
      <c r="Y100" s="27">
        <f>U100+X100</f>
        <v>0</v>
      </c>
      <c r="Z100" s="37"/>
      <c r="AA100" s="29"/>
      <c r="AB100" s="30">
        <f t="shared" si="43"/>
        <v>0</v>
      </c>
      <c r="AC100" s="29"/>
      <c r="AD100" s="30">
        <f t="shared" si="44"/>
        <v>0</v>
      </c>
      <c r="AE100"/>
    </row>
    <row r="101" spans="1:31" ht="90.75" customHeight="1">
      <c r="A101" s="31">
        <v>715</v>
      </c>
      <c r="B101" s="55" t="s">
        <v>202</v>
      </c>
      <c r="C101" s="47" t="s">
        <v>203</v>
      </c>
      <c r="D101" s="33">
        <f t="shared" ref="D101:K101" si="51">D102</f>
        <v>330000</v>
      </c>
      <c r="E101" s="33">
        <f t="shared" si="51"/>
        <v>0</v>
      </c>
      <c r="F101" s="33">
        <f t="shared" si="51"/>
        <v>0</v>
      </c>
      <c r="G101" s="33">
        <f t="shared" si="51"/>
        <v>330000</v>
      </c>
      <c r="H101" s="33">
        <f t="shared" si="51"/>
        <v>0</v>
      </c>
      <c r="I101" s="33">
        <f t="shared" si="51"/>
        <v>0</v>
      </c>
      <c r="J101" s="34">
        <f t="shared" si="51"/>
        <v>0</v>
      </c>
      <c r="K101" s="35">
        <f t="shared" si="51"/>
        <v>330000</v>
      </c>
      <c r="L101" s="26"/>
      <c r="M101" s="48">
        <f>M102</f>
        <v>616600</v>
      </c>
      <c r="N101" s="48"/>
      <c r="O101" s="48">
        <f>O102</f>
        <v>616600</v>
      </c>
      <c r="P101" s="48"/>
      <c r="Q101" s="27">
        <f>O101+P101</f>
        <v>616600</v>
      </c>
      <c r="R101" s="48">
        <f>R102</f>
        <v>668100</v>
      </c>
      <c r="S101" s="27"/>
      <c r="T101" s="27"/>
      <c r="U101" s="27">
        <f t="shared" si="42"/>
        <v>616600</v>
      </c>
      <c r="V101" s="27"/>
      <c r="W101" s="27">
        <f>U101+V101</f>
        <v>616600</v>
      </c>
      <c r="X101" s="27"/>
      <c r="Y101" s="27">
        <f>W101+X101</f>
        <v>616600</v>
      </c>
      <c r="Z101" s="49">
        <f>Z102</f>
        <v>668100</v>
      </c>
      <c r="AA101" s="29"/>
      <c r="AB101" s="30">
        <f t="shared" si="43"/>
        <v>668100</v>
      </c>
      <c r="AC101" s="29"/>
      <c r="AD101" s="30">
        <f t="shared" si="44"/>
        <v>668100</v>
      </c>
      <c r="AE101"/>
    </row>
    <row r="102" spans="1:31" ht="63" customHeight="1">
      <c r="A102" s="31">
        <v>715</v>
      </c>
      <c r="B102" s="31" t="s">
        <v>204</v>
      </c>
      <c r="C102" s="45" t="s">
        <v>205</v>
      </c>
      <c r="D102" s="33">
        <v>330000</v>
      </c>
      <c r="E102" s="38"/>
      <c r="F102" s="26"/>
      <c r="G102" s="36">
        <f>D102+F102</f>
        <v>330000</v>
      </c>
      <c r="H102" s="26"/>
      <c r="I102" s="36"/>
      <c r="J102" s="39"/>
      <c r="K102" s="40">
        <f>D102+J102</f>
        <v>330000</v>
      </c>
      <c r="L102" s="26"/>
      <c r="M102" s="36">
        <v>616600</v>
      </c>
      <c r="N102" s="36"/>
      <c r="O102" s="36">
        <v>616600</v>
      </c>
      <c r="P102" s="36"/>
      <c r="Q102" s="27">
        <f>O102+P102</f>
        <v>616600</v>
      </c>
      <c r="R102" s="36">
        <v>668100</v>
      </c>
      <c r="S102" s="27"/>
      <c r="T102" s="27"/>
      <c r="U102" s="27">
        <f t="shared" si="42"/>
        <v>616600</v>
      </c>
      <c r="V102" s="27"/>
      <c r="W102" s="27">
        <f>U102+V102</f>
        <v>616600</v>
      </c>
      <c r="X102" s="27"/>
      <c r="Y102" s="27">
        <f>W102+X102</f>
        <v>616600</v>
      </c>
      <c r="Z102" s="37">
        <v>668100</v>
      </c>
      <c r="AA102" s="29"/>
      <c r="AB102" s="30">
        <f t="shared" si="43"/>
        <v>668100</v>
      </c>
      <c r="AC102" s="29"/>
      <c r="AD102" s="30">
        <f t="shared" si="44"/>
        <v>668100</v>
      </c>
      <c r="AE102"/>
    </row>
    <row r="103" spans="1:31" ht="0.75" hidden="1" customHeight="1">
      <c r="A103" s="13">
        <v>700</v>
      </c>
      <c r="B103" s="13" t="s">
        <v>206</v>
      </c>
      <c r="C103" s="22" t="s">
        <v>207</v>
      </c>
      <c r="D103" s="23"/>
      <c r="E103" s="38"/>
      <c r="F103" s="26"/>
      <c r="G103" s="36">
        <f>D103+F103</f>
        <v>0</v>
      </c>
      <c r="H103" s="26"/>
      <c r="I103" s="36"/>
      <c r="J103" s="39"/>
      <c r="K103" s="40"/>
      <c r="L103" s="26"/>
      <c r="M103" s="36">
        <f>K103+L103</f>
        <v>0</v>
      </c>
      <c r="N103" s="36"/>
      <c r="O103" s="36">
        <f>M103+N103</f>
        <v>0</v>
      </c>
      <c r="P103" s="36"/>
      <c r="Q103" s="36"/>
      <c r="R103" s="29"/>
      <c r="S103" s="36"/>
      <c r="T103" s="36"/>
      <c r="U103" s="27">
        <f t="shared" ref="U103:U134" si="52">Q103+T103</f>
        <v>0</v>
      </c>
      <c r="V103" s="36"/>
      <c r="W103" s="27">
        <f>S103+V103</f>
        <v>0</v>
      </c>
      <c r="X103" s="36"/>
      <c r="Y103" s="27">
        <f>U103+X103</f>
        <v>0</v>
      </c>
      <c r="Z103" s="41"/>
      <c r="AA103" s="29"/>
      <c r="AB103" s="30">
        <f t="shared" ref="AB103:AB134" si="53">Z103+AA103</f>
        <v>0</v>
      </c>
      <c r="AC103" s="29"/>
      <c r="AD103" s="30">
        <f t="shared" ref="AD103:AD134" si="54">AB103+AC103</f>
        <v>0</v>
      </c>
      <c r="AE103"/>
    </row>
    <row r="104" spans="1:31" ht="25.5" hidden="1">
      <c r="A104" s="31">
        <v>700</v>
      </c>
      <c r="B104" s="31" t="s">
        <v>208</v>
      </c>
      <c r="C104" s="45" t="s">
        <v>209</v>
      </c>
      <c r="D104" s="50"/>
      <c r="E104" s="38"/>
      <c r="F104" s="26"/>
      <c r="G104" s="36">
        <f>D104+F104</f>
        <v>0</v>
      </c>
      <c r="H104" s="26"/>
      <c r="I104" s="36"/>
      <c r="J104" s="39"/>
      <c r="K104" s="40"/>
      <c r="L104" s="26"/>
      <c r="M104" s="36">
        <f>K104+L104</f>
        <v>0</v>
      </c>
      <c r="N104" s="36"/>
      <c r="O104" s="36">
        <f>M104+N104</f>
        <v>0</v>
      </c>
      <c r="P104" s="36"/>
      <c r="Q104" s="36"/>
      <c r="R104" s="29"/>
      <c r="S104" s="36"/>
      <c r="T104" s="36"/>
      <c r="U104" s="27">
        <f t="shared" si="52"/>
        <v>0</v>
      </c>
      <c r="V104" s="36"/>
      <c r="W104" s="27">
        <f>S104+V104</f>
        <v>0</v>
      </c>
      <c r="X104" s="36"/>
      <c r="Y104" s="27">
        <f>U104+X104</f>
        <v>0</v>
      </c>
      <c r="Z104" s="41"/>
      <c r="AA104" s="29"/>
      <c r="AB104" s="30">
        <f t="shared" si="53"/>
        <v>0</v>
      </c>
      <c r="AC104" s="29"/>
      <c r="AD104" s="30">
        <f t="shared" si="54"/>
        <v>0</v>
      </c>
      <c r="AE104"/>
    </row>
    <row r="105" spans="1:31" hidden="1">
      <c r="A105" s="31">
        <v>700</v>
      </c>
      <c r="B105" s="31" t="s">
        <v>210</v>
      </c>
      <c r="C105" s="45" t="s">
        <v>211</v>
      </c>
      <c r="D105" s="33"/>
      <c r="E105" s="38"/>
      <c r="F105" s="26"/>
      <c r="G105" s="36">
        <f>D105+F105</f>
        <v>0</v>
      </c>
      <c r="H105" s="26"/>
      <c r="I105" s="36"/>
      <c r="J105" s="39"/>
      <c r="K105" s="40"/>
      <c r="L105" s="26"/>
      <c r="M105" s="36">
        <f>K105+L105</f>
        <v>0</v>
      </c>
      <c r="N105" s="36"/>
      <c r="O105" s="36">
        <f>M105+N105</f>
        <v>0</v>
      </c>
      <c r="P105" s="36"/>
      <c r="Q105" s="36"/>
      <c r="R105" s="29"/>
      <c r="S105" s="36"/>
      <c r="T105" s="36"/>
      <c r="U105" s="27">
        <f t="shared" si="52"/>
        <v>0</v>
      </c>
      <c r="V105" s="36"/>
      <c r="W105" s="27">
        <f>S105+V105</f>
        <v>0</v>
      </c>
      <c r="X105" s="36"/>
      <c r="Y105" s="27">
        <f>U105+X105</f>
        <v>0</v>
      </c>
      <c r="Z105" s="41"/>
      <c r="AA105" s="29"/>
      <c r="AB105" s="30">
        <f t="shared" si="53"/>
        <v>0</v>
      </c>
      <c r="AC105" s="29"/>
      <c r="AD105" s="30">
        <f t="shared" si="54"/>
        <v>0</v>
      </c>
      <c r="AE105"/>
    </row>
    <row r="106" spans="1:31" ht="19.5" hidden="1" customHeight="1">
      <c r="A106" s="31">
        <v>700</v>
      </c>
      <c r="B106" s="31" t="s">
        <v>212</v>
      </c>
      <c r="C106" s="45" t="s">
        <v>213</v>
      </c>
      <c r="D106" s="33"/>
      <c r="E106" s="38"/>
      <c r="F106" s="26"/>
      <c r="G106" s="36">
        <f>D106+F106</f>
        <v>0</v>
      </c>
      <c r="H106" s="26"/>
      <c r="I106" s="36"/>
      <c r="J106" s="39"/>
      <c r="K106" s="40"/>
      <c r="L106" s="26"/>
      <c r="M106" s="36">
        <f>K106+L106</f>
        <v>0</v>
      </c>
      <c r="N106" s="36"/>
      <c r="O106" s="36">
        <f>M106+N106</f>
        <v>0</v>
      </c>
      <c r="P106" s="36"/>
      <c r="Q106" s="36"/>
      <c r="R106" s="29"/>
      <c r="S106" s="36"/>
      <c r="T106" s="36"/>
      <c r="U106" s="27">
        <f t="shared" si="52"/>
        <v>0</v>
      </c>
      <c r="V106" s="36"/>
      <c r="W106" s="27">
        <f>S106+V106</f>
        <v>0</v>
      </c>
      <c r="X106" s="36"/>
      <c r="Y106" s="27">
        <f>U106+X106</f>
        <v>0</v>
      </c>
      <c r="Z106" s="41"/>
      <c r="AA106" s="29"/>
      <c r="AB106" s="30">
        <f t="shared" si="53"/>
        <v>0</v>
      </c>
      <c r="AC106" s="29"/>
      <c r="AD106" s="30">
        <f t="shared" si="54"/>
        <v>0</v>
      </c>
      <c r="AE106"/>
    </row>
    <row r="107" spans="1:31" ht="72" customHeight="1">
      <c r="A107" s="31">
        <v>715</v>
      </c>
      <c r="B107" s="55" t="s">
        <v>214</v>
      </c>
      <c r="C107" s="47" t="s">
        <v>215</v>
      </c>
      <c r="D107" s="33"/>
      <c r="E107" s="38"/>
      <c r="F107" s="26"/>
      <c r="G107" s="36"/>
      <c r="H107" s="26"/>
      <c r="I107" s="36"/>
      <c r="J107" s="39"/>
      <c r="K107" s="40"/>
      <c r="L107" s="26"/>
      <c r="M107" s="48">
        <f>M108</f>
        <v>20000</v>
      </c>
      <c r="N107" s="48"/>
      <c r="O107" s="48">
        <f>O108</f>
        <v>20000</v>
      </c>
      <c r="P107" s="48"/>
      <c r="Q107" s="27">
        <f t="shared" ref="Q107:Q114" si="55">O107+P107</f>
        <v>20000</v>
      </c>
      <c r="R107" s="48">
        <f>R108</f>
        <v>20000</v>
      </c>
      <c r="S107" s="27"/>
      <c r="T107" s="27"/>
      <c r="U107" s="27">
        <f t="shared" si="52"/>
        <v>20000</v>
      </c>
      <c r="V107" s="27"/>
      <c r="W107" s="27">
        <f t="shared" ref="W107:W114" si="56">U107+V107</f>
        <v>20000</v>
      </c>
      <c r="X107" s="27"/>
      <c r="Y107" s="27">
        <f t="shared" ref="Y107:Y114" si="57">W107+X107</f>
        <v>20000</v>
      </c>
      <c r="Z107" s="49">
        <f>Z108</f>
        <v>20000</v>
      </c>
      <c r="AA107" s="29"/>
      <c r="AB107" s="30">
        <f t="shared" si="53"/>
        <v>20000</v>
      </c>
      <c r="AC107" s="29"/>
      <c r="AD107" s="30">
        <f t="shared" si="54"/>
        <v>20000</v>
      </c>
      <c r="AE107"/>
    </row>
    <row r="108" spans="1:31" ht="63.75" customHeight="1">
      <c r="A108" s="31">
        <v>715</v>
      </c>
      <c r="B108" s="31" t="s">
        <v>216</v>
      </c>
      <c r="C108" s="45" t="s">
        <v>217</v>
      </c>
      <c r="D108" s="33"/>
      <c r="E108" s="38"/>
      <c r="F108" s="26"/>
      <c r="G108" s="36"/>
      <c r="H108" s="26"/>
      <c r="I108" s="36"/>
      <c r="J108" s="39"/>
      <c r="K108" s="40"/>
      <c r="L108" s="26"/>
      <c r="M108" s="36">
        <v>20000</v>
      </c>
      <c r="N108" s="36"/>
      <c r="O108" s="36">
        <v>20000</v>
      </c>
      <c r="P108" s="36"/>
      <c r="Q108" s="27">
        <f t="shared" si="55"/>
        <v>20000</v>
      </c>
      <c r="R108" s="36">
        <v>20000</v>
      </c>
      <c r="S108" s="27"/>
      <c r="T108" s="27"/>
      <c r="U108" s="27">
        <f t="shared" si="52"/>
        <v>20000</v>
      </c>
      <c r="V108" s="27"/>
      <c r="W108" s="27">
        <f t="shared" si="56"/>
        <v>20000</v>
      </c>
      <c r="X108" s="27"/>
      <c r="Y108" s="27">
        <f t="shared" si="57"/>
        <v>20000</v>
      </c>
      <c r="Z108" s="37">
        <v>20000</v>
      </c>
      <c r="AA108" s="29"/>
      <c r="AB108" s="30">
        <f t="shared" si="53"/>
        <v>20000</v>
      </c>
      <c r="AC108" s="29"/>
      <c r="AD108" s="30">
        <f t="shared" si="54"/>
        <v>20000</v>
      </c>
      <c r="AE108"/>
    </row>
    <row r="109" spans="1:31" ht="20.25" customHeight="1">
      <c r="A109" s="31">
        <v>715</v>
      </c>
      <c r="B109" s="55" t="s">
        <v>218</v>
      </c>
      <c r="C109" s="47" t="s">
        <v>219</v>
      </c>
      <c r="D109" s="33"/>
      <c r="E109" s="38"/>
      <c r="F109" s="26"/>
      <c r="G109" s="36"/>
      <c r="H109" s="26"/>
      <c r="I109" s="36"/>
      <c r="J109" s="39"/>
      <c r="K109" s="40"/>
      <c r="L109" s="26"/>
      <c r="M109" s="48">
        <f>M110</f>
        <v>500000</v>
      </c>
      <c r="N109" s="48"/>
      <c r="O109" s="48">
        <f>O110</f>
        <v>500000</v>
      </c>
      <c r="P109" s="48"/>
      <c r="Q109" s="27">
        <f t="shared" si="55"/>
        <v>500000</v>
      </c>
      <c r="R109" s="48">
        <f>R110</f>
        <v>500000</v>
      </c>
      <c r="S109" s="27"/>
      <c r="T109" s="27"/>
      <c r="U109" s="27">
        <f t="shared" si="52"/>
        <v>500000</v>
      </c>
      <c r="V109" s="27"/>
      <c r="W109" s="27">
        <f t="shared" si="56"/>
        <v>500000</v>
      </c>
      <c r="X109" s="27"/>
      <c r="Y109" s="27">
        <f t="shared" si="57"/>
        <v>500000</v>
      </c>
      <c r="Z109" s="49">
        <f>Z110</f>
        <v>500000</v>
      </c>
      <c r="AA109" s="29"/>
      <c r="AB109" s="30">
        <f t="shared" si="53"/>
        <v>500000</v>
      </c>
      <c r="AC109" s="29"/>
      <c r="AD109" s="30">
        <f t="shared" si="54"/>
        <v>500000</v>
      </c>
      <c r="AE109"/>
    </row>
    <row r="110" spans="1:31" ht="65.25" customHeight="1">
      <c r="A110" s="31">
        <v>715</v>
      </c>
      <c r="B110" s="31" t="s">
        <v>220</v>
      </c>
      <c r="C110" s="45" t="s">
        <v>221</v>
      </c>
      <c r="D110" s="33"/>
      <c r="E110" s="38"/>
      <c r="F110" s="26"/>
      <c r="G110" s="36"/>
      <c r="H110" s="26"/>
      <c r="I110" s="36"/>
      <c r="J110" s="39"/>
      <c r="K110" s="40"/>
      <c r="L110" s="26"/>
      <c r="M110" s="36">
        <v>500000</v>
      </c>
      <c r="N110" s="36"/>
      <c r="O110" s="36">
        <v>500000</v>
      </c>
      <c r="P110" s="36"/>
      <c r="Q110" s="27">
        <f t="shared" si="55"/>
        <v>500000</v>
      </c>
      <c r="R110" s="36">
        <v>500000</v>
      </c>
      <c r="S110" s="27"/>
      <c r="T110" s="27"/>
      <c r="U110" s="27">
        <f t="shared" si="52"/>
        <v>500000</v>
      </c>
      <c r="V110" s="27"/>
      <c r="W110" s="27">
        <f t="shared" si="56"/>
        <v>500000</v>
      </c>
      <c r="X110" s="27"/>
      <c r="Y110" s="27">
        <f t="shared" si="57"/>
        <v>500000</v>
      </c>
      <c r="Z110" s="37">
        <v>500000</v>
      </c>
      <c r="AA110" s="29"/>
      <c r="AB110" s="30">
        <f t="shared" si="53"/>
        <v>500000</v>
      </c>
      <c r="AC110" s="29"/>
      <c r="AD110" s="30">
        <f t="shared" si="54"/>
        <v>500000</v>
      </c>
      <c r="AE110"/>
    </row>
    <row r="111" spans="1:31" ht="29.25" customHeight="1">
      <c r="A111" s="31"/>
      <c r="B111" s="13" t="s">
        <v>222</v>
      </c>
      <c r="C111" s="22" t="s">
        <v>223</v>
      </c>
      <c r="D111" s="23">
        <f>D112</f>
        <v>445136370</v>
      </c>
      <c r="E111" s="58"/>
      <c r="F111" s="16"/>
      <c r="G111" s="27"/>
      <c r="H111" s="16"/>
      <c r="I111" s="27"/>
      <c r="J111" s="59">
        <f t="shared" ref="J111:P111" si="58">J112</f>
        <v>27565839.140000001</v>
      </c>
      <c r="K111" s="60">
        <f t="shared" si="58"/>
        <v>472702209.14000005</v>
      </c>
      <c r="L111" s="26">
        <f t="shared" si="58"/>
        <v>4247805.6500000004</v>
      </c>
      <c r="M111" s="27">
        <f t="shared" si="58"/>
        <v>523054503.20000005</v>
      </c>
      <c r="N111" s="27">
        <f t="shared" si="58"/>
        <v>2793159</v>
      </c>
      <c r="O111" s="27">
        <f t="shared" si="58"/>
        <v>525847662.20000005</v>
      </c>
      <c r="P111" s="27">
        <f t="shared" si="58"/>
        <v>1558505.22</v>
      </c>
      <c r="Q111" s="27">
        <f t="shared" si="55"/>
        <v>527406167.42000008</v>
      </c>
      <c r="R111" s="27">
        <f>R112</f>
        <v>511375482.15999997</v>
      </c>
      <c r="S111" s="27">
        <f>S112</f>
        <v>-2352522.11</v>
      </c>
      <c r="T111" s="27">
        <f>T112</f>
        <v>25135715.34</v>
      </c>
      <c r="U111" s="27">
        <f t="shared" si="52"/>
        <v>552541882.76000011</v>
      </c>
      <c r="V111" s="27">
        <f>V112</f>
        <v>2975000</v>
      </c>
      <c r="W111" s="27">
        <f t="shared" si="56"/>
        <v>555516882.76000011</v>
      </c>
      <c r="X111" s="27">
        <f>X112</f>
        <v>-1543159</v>
      </c>
      <c r="Y111" s="27">
        <f t="shared" si="57"/>
        <v>553973723.76000011</v>
      </c>
      <c r="Z111" s="28">
        <f>Z112</f>
        <v>509022960.05000001</v>
      </c>
      <c r="AA111" s="61">
        <f>AA112</f>
        <v>19140920.260000002</v>
      </c>
      <c r="AB111" s="30">
        <f t="shared" si="53"/>
        <v>528163880.31</v>
      </c>
      <c r="AC111" s="61">
        <f>AC112</f>
        <v>0</v>
      </c>
      <c r="AD111" s="30">
        <f t="shared" si="54"/>
        <v>528163880.31</v>
      </c>
      <c r="AE111"/>
    </row>
    <row r="112" spans="1:31" ht="39.75" customHeight="1">
      <c r="A112" s="13"/>
      <c r="B112" s="14" t="s">
        <v>224</v>
      </c>
      <c r="C112" s="62" t="s">
        <v>225</v>
      </c>
      <c r="D112" s="23">
        <f t="shared" ref="D112:K112" si="59">D113+D117+D125+D149</f>
        <v>445136370</v>
      </c>
      <c r="E112" s="23">
        <f t="shared" si="59"/>
        <v>180161500</v>
      </c>
      <c r="F112" s="23">
        <f t="shared" si="59"/>
        <v>0</v>
      </c>
      <c r="G112" s="23">
        <f t="shared" si="59"/>
        <v>432498970</v>
      </c>
      <c r="H112" s="23">
        <f t="shared" si="59"/>
        <v>0</v>
      </c>
      <c r="I112" s="23">
        <f t="shared" si="59"/>
        <v>0</v>
      </c>
      <c r="J112" s="24">
        <f t="shared" si="59"/>
        <v>27565839.140000001</v>
      </c>
      <c r="K112" s="25">
        <f t="shared" si="59"/>
        <v>472702209.14000005</v>
      </c>
      <c r="L112" s="26">
        <f>L117+L125</f>
        <v>4247805.6500000004</v>
      </c>
      <c r="M112" s="27">
        <f>M113+M117+M125+M149</f>
        <v>523054503.20000005</v>
      </c>
      <c r="N112" s="27">
        <f>N117</f>
        <v>2793159</v>
      </c>
      <c r="O112" s="27">
        <f>O113+O117+O125+O149</f>
        <v>525847662.20000005</v>
      </c>
      <c r="P112" s="27">
        <f>P117</f>
        <v>1558505.22</v>
      </c>
      <c r="Q112" s="27">
        <f t="shared" si="55"/>
        <v>527406167.42000008</v>
      </c>
      <c r="R112" s="27">
        <f>R113+R117+R125+R149</f>
        <v>511375482.15999997</v>
      </c>
      <c r="S112" s="27">
        <f>S113+S117+S125+S149</f>
        <v>-2352522.11</v>
      </c>
      <c r="T112" s="27">
        <f>T117+T149</f>
        <v>25135715.34</v>
      </c>
      <c r="U112" s="27">
        <f t="shared" si="52"/>
        <v>552541882.76000011</v>
      </c>
      <c r="V112" s="27">
        <f>V117+V149</f>
        <v>2975000</v>
      </c>
      <c r="W112" s="27">
        <f t="shared" si="56"/>
        <v>555516882.76000011</v>
      </c>
      <c r="X112" s="27">
        <f>X117+X149</f>
        <v>-1543159</v>
      </c>
      <c r="Y112" s="27">
        <f t="shared" si="57"/>
        <v>553973723.76000011</v>
      </c>
      <c r="Z112" s="28">
        <f>Z113+Z117+Z125+Z149</f>
        <v>509022960.05000001</v>
      </c>
      <c r="AA112" s="61">
        <f>AA117+AA149</f>
        <v>19140920.260000002</v>
      </c>
      <c r="AB112" s="30">
        <f t="shared" si="53"/>
        <v>528163880.31</v>
      </c>
      <c r="AC112" s="61">
        <f>AC117+AC149</f>
        <v>0</v>
      </c>
      <c r="AD112" s="30">
        <f t="shared" si="54"/>
        <v>528163880.31</v>
      </c>
      <c r="AE112"/>
    </row>
    <row r="113" spans="1:31" ht="24" customHeight="1">
      <c r="A113" s="31">
        <v>705</v>
      </c>
      <c r="B113" s="13" t="s">
        <v>226</v>
      </c>
      <c r="C113" s="63" t="s">
        <v>227</v>
      </c>
      <c r="D113" s="23">
        <f t="shared" ref="D113:K113" si="60">D114+D115+D116</f>
        <v>171241100</v>
      </c>
      <c r="E113" s="23">
        <f t="shared" si="60"/>
        <v>0</v>
      </c>
      <c r="F113" s="23">
        <f t="shared" si="60"/>
        <v>0</v>
      </c>
      <c r="G113" s="23">
        <f t="shared" si="60"/>
        <v>171241100</v>
      </c>
      <c r="H113" s="23">
        <f t="shared" si="60"/>
        <v>0</v>
      </c>
      <c r="I113" s="23">
        <f t="shared" si="60"/>
        <v>0</v>
      </c>
      <c r="J113" s="24">
        <f t="shared" si="60"/>
        <v>0</v>
      </c>
      <c r="K113" s="25">
        <f t="shared" si="60"/>
        <v>171241100</v>
      </c>
      <c r="L113" s="26"/>
      <c r="M113" s="27">
        <f>M114+M115+M116</f>
        <v>150150200</v>
      </c>
      <c r="N113" s="27"/>
      <c r="O113" s="27">
        <f>O114+O115+O116</f>
        <v>150150200</v>
      </c>
      <c r="P113" s="27"/>
      <c r="Q113" s="27">
        <f t="shared" si="55"/>
        <v>150150200</v>
      </c>
      <c r="R113" s="27">
        <f>R114+R115+R116</f>
        <v>157246900</v>
      </c>
      <c r="S113" s="27">
        <f>S114+S115+S116</f>
        <v>0</v>
      </c>
      <c r="T113" s="27"/>
      <c r="U113" s="27">
        <f t="shared" si="52"/>
        <v>150150200</v>
      </c>
      <c r="V113" s="27"/>
      <c r="W113" s="27">
        <f t="shared" si="56"/>
        <v>150150200</v>
      </c>
      <c r="X113" s="27"/>
      <c r="Y113" s="27">
        <f t="shared" si="57"/>
        <v>150150200</v>
      </c>
      <c r="Z113" s="28">
        <f>Z114+Z115+Z116</f>
        <v>157246900</v>
      </c>
      <c r="AA113" s="29"/>
      <c r="AB113" s="30">
        <f t="shared" si="53"/>
        <v>157246900</v>
      </c>
      <c r="AC113" s="29"/>
      <c r="AD113" s="30">
        <f t="shared" si="54"/>
        <v>157246900</v>
      </c>
      <c r="AE113"/>
    </row>
    <row r="114" spans="1:31" ht="42" customHeight="1">
      <c r="A114" s="31">
        <v>705</v>
      </c>
      <c r="B114" s="31" t="s">
        <v>228</v>
      </c>
      <c r="C114" s="45" t="s">
        <v>229</v>
      </c>
      <c r="D114" s="33">
        <v>156595200</v>
      </c>
      <c r="E114" s="38"/>
      <c r="F114" s="26"/>
      <c r="G114" s="36">
        <f>D114+F114</f>
        <v>156595200</v>
      </c>
      <c r="H114" s="26"/>
      <c r="I114" s="36"/>
      <c r="J114" s="39"/>
      <c r="K114" s="42">
        <f>D114+J114</f>
        <v>156595200</v>
      </c>
      <c r="L114" s="26"/>
      <c r="M114" s="36">
        <v>150150200</v>
      </c>
      <c r="N114" s="36"/>
      <c r="O114" s="36">
        <v>150150200</v>
      </c>
      <c r="P114" s="36"/>
      <c r="Q114" s="27">
        <f t="shared" si="55"/>
        <v>150150200</v>
      </c>
      <c r="R114" s="36">
        <v>157246900</v>
      </c>
      <c r="S114" s="27"/>
      <c r="T114" s="27"/>
      <c r="U114" s="27">
        <f t="shared" si="52"/>
        <v>150150200</v>
      </c>
      <c r="V114" s="27"/>
      <c r="W114" s="27">
        <f t="shared" si="56"/>
        <v>150150200</v>
      </c>
      <c r="X114" s="27"/>
      <c r="Y114" s="27">
        <f t="shared" si="57"/>
        <v>150150200</v>
      </c>
      <c r="Z114" s="37">
        <v>157246900</v>
      </c>
      <c r="AA114" s="30"/>
      <c r="AB114" s="30">
        <f t="shared" si="53"/>
        <v>157246900</v>
      </c>
      <c r="AC114" s="30"/>
      <c r="AD114" s="30">
        <f t="shared" si="54"/>
        <v>157246900</v>
      </c>
      <c r="AE114"/>
    </row>
    <row r="115" spans="1:31" ht="0.75" hidden="1" customHeight="1">
      <c r="A115" s="31"/>
      <c r="B115" s="31" t="s">
        <v>230</v>
      </c>
      <c r="C115" s="45" t="s">
        <v>231</v>
      </c>
      <c r="D115" s="33">
        <v>0</v>
      </c>
      <c r="E115" s="38"/>
      <c r="F115" s="26"/>
      <c r="G115" s="36">
        <f>D115+F115</f>
        <v>0</v>
      </c>
      <c r="H115" s="26"/>
      <c r="I115" s="36"/>
      <c r="J115" s="39"/>
      <c r="K115" s="42">
        <f>D115+J115</f>
        <v>0</v>
      </c>
      <c r="L115" s="26"/>
      <c r="M115" s="36">
        <f>K115+L115</f>
        <v>0</v>
      </c>
      <c r="N115" s="36"/>
      <c r="O115" s="36">
        <f>M115+N115</f>
        <v>0</v>
      </c>
      <c r="P115" s="36"/>
      <c r="Q115" s="36"/>
      <c r="R115" s="29">
        <v>0</v>
      </c>
      <c r="S115" s="36"/>
      <c r="T115" s="36"/>
      <c r="U115" s="27">
        <f t="shared" si="52"/>
        <v>0</v>
      </c>
      <c r="V115" s="36"/>
      <c r="W115" s="27">
        <f>S115+V115</f>
        <v>0</v>
      </c>
      <c r="X115" s="36"/>
      <c r="Y115" s="27">
        <f>U115+X115</f>
        <v>0</v>
      </c>
      <c r="Z115" s="41">
        <v>0</v>
      </c>
      <c r="AA115" s="29"/>
      <c r="AB115" s="30">
        <f t="shared" si="53"/>
        <v>0</v>
      </c>
      <c r="AC115" s="29"/>
      <c r="AD115" s="30">
        <f t="shared" si="54"/>
        <v>0</v>
      </c>
      <c r="AE115"/>
    </row>
    <row r="116" spans="1:31" ht="25.5" hidden="1" customHeight="1">
      <c r="A116" s="31"/>
      <c r="B116" s="31" t="s">
        <v>232</v>
      </c>
      <c r="C116" s="45" t="s">
        <v>233</v>
      </c>
      <c r="D116" s="33">
        <v>14645900</v>
      </c>
      <c r="E116" s="38"/>
      <c r="F116" s="26"/>
      <c r="G116" s="36">
        <f>D116+F116</f>
        <v>14645900</v>
      </c>
      <c r="H116" s="26"/>
      <c r="I116" s="36"/>
      <c r="J116" s="39"/>
      <c r="K116" s="42">
        <f>D116+J116</f>
        <v>14645900</v>
      </c>
      <c r="L116" s="26"/>
      <c r="M116" s="36">
        <v>0</v>
      </c>
      <c r="N116" s="36"/>
      <c r="O116" s="36">
        <v>0</v>
      </c>
      <c r="P116" s="36"/>
      <c r="Q116" s="36"/>
      <c r="R116" s="29">
        <v>0</v>
      </c>
      <c r="S116" s="36"/>
      <c r="T116" s="36"/>
      <c r="U116" s="27">
        <f t="shared" si="52"/>
        <v>0</v>
      </c>
      <c r="V116" s="36"/>
      <c r="W116" s="27">
        <f>S116+V116</f>
        <v>0</v>
      </c>
      <c r="X116" s="36"/>
      <c r="Y116" s="27">
        <f>U116+X116</f>
        <v>0</v>
      </c>
      <c r="Z116" s="41">
        <v>0</v>
      </c>
      <c r="AA116" s="29"/>
      <c r="AB116" s="30">
        <f t="shared" si="53"/>
        <v>0</v>
      </c>
      <c r="AC116" s="29"/>
      <c r="AD116" s="30">
        <f t="shared" si="54"/>
        <v>0</v>
      </c>
      <c r="AE116"/>
    </row>
    <row r="117" spans="1:31" ht="43.5" customHeight="1">
      <c r="A117" s="31">
        <v>715</v>
      </c>
      <c r="B117" s="13" t="s">
        <v>234</v>
      </c>
      <c r="C117" s="22" t="s">
        <v>235</v>
      </c>
      <c r="D117" s="23">
        <f>D119+D120+D121+D123</f>
        <v>8722700</v>
      </c>
      <c r="E117" s="23">
        <f>E119+E120+E121+E123</f>
        <v>0</v>
      </c>
      <c r="F117" s="23">
        <f>F119+F120+F121+F123</f>
        <v>0</v>
      </c>
      <c r="G117" s="23">
        <f>G119+G120+G121+G123</f>
        <v>8722700</v>
      </c>
      <c r="H117" s="23"/>
      <c r="I117" s="23"/>
      <c r="J117" s="59">
        <f>J121+J123</f>
        <v>24390698.239999998</v>
      </c>
      <c r="K117" s="60">
        <f>K121+K123</f>
        <v>33113398.239999998</v>
      </c>
      <c r="L117" s="26">
        <f>L121+L122+L123</f>
        <v>4361305.6500000004</v>
      </c>
      <c r="M117" s="27">
        <f>M119+M121+M122+M123+M118</f>
        <v>79449545.539999992</v>
      </c>
      <c r="N117" s="27">
        <f>N123</f>
        <v>2793159</v>
      </c>
      <c r="O117" s="27">
        <f>O119+O121+O122+O123+O118</f>
        <v>82242704.539999992</v>
      </c>
      <c r="P117" s="27">
        <f>P123</f>
        <v>1558505.22</v>
      </c>
      <c r="Q117" s="27">
        <f>O117+P117</f>
        <v>83801209.75999999</v>
      </c>
      <c r="R117" s="27">
        <f>R119+R121+R122+R123+R118</f>
        <v>86650567.969999999</v>
      </c>
      <c r="S117" s="27">
        <f>S119+S121+S122+S123+S118</f>
        <v>-2352522.11</v>
      </c>
      <c r="T117" s="27">
        <f>T123</f>
        <v>6675915.3399999999</v>
      </c>
      <c r="U117" s="27">
        <f t="shared" si="52"/>
        <v>90477125.099999994</v>
      </c>
      <c r="V117" s="27">
        <f>V123</f>
        <v>2975000</v>
      </c>
      <c r="W117" s="27">
        <f>U117+V117</f>
        <v>93452125.099999994</v>
      </c>
      <c r="X117" s="27">
        <f>X123</f>
        <v>-1543159</v>
      </c>
      <c r="Y117" s="27">
        <f>W117+X117</f>
        <v>91908966.099999994</v>
      </c>
      <c r="Z117" s="28">
        <f>Z119+Z121+Z122+Z123+Z118</f>
        <v>84298045.859999999</v>
      </c>
      <c r="AA117" s="29">
        <f>AA123</f>
        <v>681120.26</v>
      </c>
      <c r="AB117" s="30">
        <f t="shared" si="53"/>
        <v>84979166.120000005</v>
      </c>
      <c r="AC117" s="29">
        <f>AC123</f>
        <v>0</v>
      </c>
      <c r="AD117" s="30">
        <f t="shared" si="54"/>
        <v>84979166.120000005</v>
      </c>
      <c r="AE117"/>
    </row>
    <row r="118" spans="1:31" ht="43.5" customHeight="1">
      <c r="A118" s="31">
        <v>715</v>
      </c>
      <c r="B118" s="31" t="s">
        <v>236</v>
      </c>
      <c r="C118" s="64" t="s">
        <v>237</v>
      </c>
      <c r="D118" s="23"/>
      <c r="E118" s="23"/>
      <c r="F118" s="23"/>
      <c r="G118" s="23"/>
      <c r="H118" s="23"/>
      <c r="I118" s="23"/>
      <c r="J118" s="59"/>
      <c r="K118" s="60"/>
      <c r="L118" s="26"/>
      <c r="M118" s="36">
        <v>5834399</v>
      </c>
      <c r="N118" s="36"/>
      <c r="O118" s="36">
        <v>5834399</v>
      </c>
      <c r="P118" s="36"/>
      <c r="Q118" s="27">
        <f>O118+P118</f>
        <v>5834399</v>
      </c>
      <c r="R118" s="36">
        <v>10347743</v>
      </c>
      <c r="S118" s="27"/>
      <c r="T118" s="27"/>
      <c r="U118" s="27">
        <f t="shared" si="52"/>
        <v>5834399</v>
      </c>
      <c r="V118" s="27"/>
      <c r="W118" s="27">
        <f>U118+V118</f>
        <v>5834399</v>
      </c>
      <c r="X118" s="27"/>
      <c r="Y118" s="27">
        <f>W118+X118</f>
        <v>5834399</v>
      </c>
      <c r="Z118" s="37">
        <v>10347743</v>
      </c>
      <c r="AA118" s="29"/>
      <c r="AB118" s="30">
        <f t="shared" si="53"/>
        <v>10347743</v>
      </c>
      <c r="AC118" s="29"/>
      <c r="AD118" s="30">
        <f t="shared" si="54"/>
        <v>10347743</v>
      </c>
      <c r="AE118"/>
    </row>
    <row r="119" spans="1:31" ht="33" customHeight="1">
      <c r="A119" s="31">
        <v>715</v>
      </c>
      <c r="B119" s="31" t="s">
        <v>238</v>
      </c>
      <c r="C119" s="45" t="s">
        <v>239</v>
      </c>
      <c r="D119" s="33"/>
      <c r="E119" s="38"/>
      <c r="F119" s="26"/>
      <c r="G119" s="36">
        <f>D119+F119</f>
        <v>0</v>
      </c>
      <c r="H119" s="26"/>
      <c r="I119" s="36"/>
      <c r="J119" s="39"/>
      <c r="K119" s="40"/>
      <c r="L119" s="26"/>
      <c r="M119" s="36">
        <v>6932293.0700000003</v>
      </c>
      <c r="N119" s="36"/>
      <c r="O119" s="36">
        <v>6932293.0700000003</v>
      </c>
      <c r="P119" s="36"/>
      <c r="Q119" s="27">
        <f>O119+P119</f>
        <v>6932293.0700000003</v>
      </c>
      <c r="R119" s="36">
        <v>9884113.1099999994</v>
      </c>
      <c r="S119" s="27">
        <v>-3136696.15</v>
      </c>
      <c r="T119" s="27"/>
      <c r="U119" s="27">
        <f t="shared" si="52"/>
        <v>6932293.0700000003</v>
      </c>
      <c r="V119" s="27"/>
      <c r="W119" s="27">
        <f>U119+V119</f>
        <v>6932293.0700000003</v>
      </c>
      <c r="X119" s="27"/>
      <c r="Y119" s="27">
        <f>W119+X119</f>
        <v>6932293.0700000003</v>
      </c>
      <c r="Z119" s="37">
        <f>R119+S119</f>
        <v>6747416.959999999</v>
      </c>
      <c r="AA119" s="29"/>
      <c r="AB119" s="30">
        <f t="shared" si="53"/>
        <v>6747416.959999999</v>
      </c>
      <c r="AC119" s="29"/>
      <c r="AD119" s="30">
        <f t="shared" si="54"/>
        <v>6747416.959999999</v>
      </c>
      <c r="AE119"/>
    </row>
    <row r="120" spans="1:31" ht="39.75" hidden="1" customHeight="1">
      <c r="A120" s="31"/>
      <c r="B120" s="31" t="s">
        <v>240</v>
      </c>
      <c r="C120" s="65" t="s">
        <v>241</v>
      </c>
      <c r="D120" s="33"/>
      <c r="E120" s="38"/>
      <c r="F120" s="26"/>
      <c r="G120" s="36">
        <f>D120+F120</f>
        <v>0</v>
      </c>
      <c r="H120" s="26"/>
      <c r="I120" s="36"/>
      <c r="J120" s="39"/>
      <c r="K120" s="40"/>
      <c r="L120" s="26"/>
      <c r="M120" s="36">
        <f>K120+L120</f>
        <v>0</v>
      </c>
      <c r="N120" s="36"/>
      <c r="O120" s="36">
        <f>M120+N120</f>
        <v>0</v>
      </c>
      <c r="P120" s="36"/>
      <c r="Q120" s="36"/>
      <c r="R120" s="29"/>
      <c r="S120" s="36"/>
      <c r="T120" s="36"/>
      <c r="U120" s="27">
        <f t="shared" si="52"/>
        <v>0</v>
      </c>
      <c r="V120" s="36"/>
      <c r="W120" s="27">
        <f>S120+V120</f>
        <v>0</v>
      </c>
      <c r="X120" s="36"/>
      <c r="Y120" s="27">
        <f>U120+X120</f>
        <v>0</v>
      </c>
      <c r="Z120" s="41"/>
      <c r="AA120" s="29"/>
      <c r="AB120" s="30">
        <f t="shared" si="53"/>
        <v>0</v>
      </c>
      <c r="AC120" s="29"/>
      <c r="AD120" s="30">
        <f t="shared" si="54"/>
        <v>0</v>
      </c>
      <c r="AE120"/>
    </row>
    <row r="121" spans="1:31" ht="39.75" hidden="1" customHeight="1">
      <c r="A121" s="31"/>
      <c r="B121" s="31" t="s">
        <v>242</v>
      </c>
      <c r="C121" s="66" t="s">
        <v>237</v>
      </c>
      <c r="D121" s="33">
        <v>0</v>
      </c>
      <c r="E121" s="38"/>
      <c r="F121" s="26"/>
      <c r="G121" s="36">
        <f>D121+F121</f>
        <v>0</v>
      </c>
      <c r="H121" s="26"/>
      <c r="I121" s="36"/>
      <c r="J121" s="67">
        <v>1218617</v>
      </c>
      <c r="K121" s="42">
        <f>D121+J121</f>
        <v>1218617</v>
      </c>
      <c r="L121" s="26">
        <v>827501</v>
      </c>
      <c r="M121" s="36"/>
      <c r="N121" s="36"/>
      <c r="O121" s="36"/>
      <c r="P121" s="36"/>
      <c r="Q121" s="36"/>
      <c r="R121" s="29"/>
      <c r="S121" s="36"/>
      <c r="T121" s="36"/>
      <c r="U121" s="27">
        <f t="shared" si="52"/>
        <v>0</v>
      </c>
      <c r="V121" s="36"/>
      <c r="W121" s="27">
        <f>S121+V121</f>
        <v>0</v>
      </c>
      <c r="X121" s="36"/>
      <c r="Y121" s="27">
        <f>U121+X121</f>
        <v>0</v>
      </c>
      <c r="Z121" s="41"/>
      <c r="AA121" s="29"/>
      <c r="AB121" s="30">
        <f t="shared" si="53"/>
        <v>0</v>
      </c>
      <c r="AC121" s="29"/>
      <c r="AD121" s="30">
        <f t="shared" si="54"/>
        <v>0</v>
      </c>
      <c r="AE121"/>
    </row>
    <row r="122" spans="1:31" ht="39.75" hidden="1" customHeight="1">
      <c r="A122" s="31"/>
      <c r="B122" s="68" t="s">
        <v>243</v>
      </c>
      <c r="C122" s="66" t="s">
        <v>244</v>
      </c>
      <c r="D122" s="33"/>
      <c r="E122" s="38"/>
      <c r="F122" s="26"/>
      <c r="G122" s="36"/>
      <c r="H122" s="26"/>
      <c r="I122" s="36"/>
      <c r="J122" s="67"/>
      <c r="K122" s="42">
        <v>0</v>
      </c>
      <c r="L122" s="26">
        <v>50000</v>
      </c>
      <c r="M122" s="36"/>
      <c r="N122" s="36"/>
      <c r="O122" s="36"/>
      <c r="P122" s="36"/>
      <c r="Q122" s="36"/>
      <c r="R122" s="29"/>
      <c r="S122" s="36"/>
      <c r="T122" s="36"/>
      <c r="U122" s="27">
        <f t="shared" si="52"/>
        <v>0</v>
      </c>
      <c r="V122" s="36"/>
      <c r="W122" s="27">
        <f>S122+V122</f>
        <v>0</v>
      </c>
      <c r="X122" s="36"/>
      <c r="Y122" s="27">
        <f>U122+X122</f>
        <v>0</v>
      </c>
      <c r="Z122" s="41"/>
      <c r="AA122" s="29"/>
      <c r="AB122" s="30">
        <f t="shared" si="53"/>
        <v>0</v>
      </c>
      <c r="AC122" s="29"/>
      <c r="AD122" s="30">
        <f t="shared" si="54"/>
        <v>0</v>
      </c>
      <c r="AE122"/>
    </row>
    <row r="123" spans="1:31" ht="15.75" customHeight="1">
      <c r="A123" s="31">
        <v>715</v>
      </c>
      <c r="B123" s="31" t="s">
        <v>245</v>
      </c>
      <c r="C123" s="66" t="s">
        <v>246</v>
      </c>
      <c r="D123" s="33">
        <f>D124</f>
        <v>8722700</v>
      </c>
      <c r="E123" s="38"/>
      <c r="F123" s="26"/>
      <c r="G123" s="36">
        <f>D123+F123</f>
        <v>8722700</v>
      </c>
      <c r="H123" s="26"/>
      <c r="I123" s="36"/>
      <c r="J123" s="67">
        <f t="shared" ref="J123:P123" si="61">J124</f>
        <v>23172081.239999998</v>
      </c>
      <c r="K123" s="42">
        <f t="shared" si="61"/>
        <v>31894781.239999998</v>
      </c>
      <c r="L123" s="26">
        <f t="shared" si="61"/>
        <v>3483804.65</v>
      </c>
      <c r="M123" s="36">
        <f t="shared" si="61"/>
        <v>66682853.469999999</v>
      </c>
      <c r="N123" s="36">
        <f t="shared" si="61"/>
        <v>2793159</v>
      </c>
      <c r="O123" s="36">
        <f t="shared" si="61"/>
        <v>69476012.469999999</v>
      </c>
      <c r="P123" s="69">
        <f t="shared" si="61"/>
        <v>1558505.22</v>
      </c>
      <c r="Q123" s="27">
        <f>O123+P123</f>
        <v>71034517.689999998</v>
      </c>
      <c r="R123" s="36">
        <f>R124</f>
        <v>66418711.859999999</v>
      </c>
      <c r="S123" s="27">
        <f>S124</f>
        <v>784174.04</v>
      </c>
      <c r="T123" s="27">
        <f>T124</f>
        <v>6675915.3399999999</v>
      </c>
      <c r="U123" s="27">
        <f t="shared" si="52"/>
        <v>77710433.030000001</v>
      </c>
      <c r="V123" s="27">
        <f>V124</f>
        <v>2975000</v>
      </c>
      <c r="W123" s="27">
        <f>U123+V123</f>
        <v>80685433.030000001</v>
      </c>
      <c r="X123" s="27">
        <f>X124</f>
        <v>-1543159</v>
      </c>
      <c r="Y123" s="27">
        <f>W123+X123</f>
        <v>79142274.030000001</v>
      </c>
      <c r="Z123" s="37">
        <f>Z124</f>
        <v>67202885.900000006</v>
      </c>
      <c r="AA123" s="29">
        <f>AA124</f>
        <v>681120.26</v>
      </c>
      <c r="AB123" s="30">
        <f t="shared" si="53"/>
        <v>67884006.160000011</v>
      </c>
      <c r="AC123" s="29">
        <f>AC124</f>
        <v>0</v>
      </c>
      <c r="AD123" s="30">
        <f t="shared" si="54"/>
        <v>67884006.160000011</v>
      </c>
      <c r="AE123"/>
    </row>
    <row r="124" spans="1:31" ht="31.5" customHeight="1">
      <c r="A124" s="31">
        <v>715</v>
      </c>
      <c r="B124" s="31" t="s">
        <v>247</v>
      </c>
      <c r="C124" s="45" t="s">
        <v>248</v>
      </c>
      <c r="D124" s="33">
        <v>8722700</v>
      </c>
      <c r="E124" s="43"/>
      <c r="F124" s="26"/>
      <c r="G124" s="36">
        <f>D124+F124</f>
        <v>8722700</v>
      </c>
      <c r="H124" s="26"/>
      <c r="I124" s="36"/>
      <c r="J124" s="67">
        <v>23172081.239999998</v>
      </c>
      <c r="K124" s="42">
        <f>D124+J124</f>
        <v>31894781.239999998</v>
      </c>
      <c r="L124" s="26">
        <v>3483804.65</v>
      </c>
      <c r="M124" s="36">
        <v>66682853.469999999</v>
      </c>
      <c r="N124" s="36">
        <v>2793159</v>
      </c>
      <c r="O124" s="36">
        <f>M124+N124</f>
        <v>69476012.469999999</v>
      </c>
      <c r="P124" s="36">
        <v>1558505.22</v>
      </c>
      <c r="Q124" s="27">
        <f>O124+P124</f>
        <v>71034517.689999998</v>
      </c>
      <c r="R124" s="36">
        <v>66418711.859999999</v>
      </c>
      <c r="S124" s="27">
        <v>784174.04</v>
      </c>
      <c r="T124" s="27">
        <v>6675915.3399999999</v>
      </c>
      <c r="U124" s="27">
        <f t="shared" si="52"/>
        <v>77710433.030000001</v>
      </c>
      <c r="V124" s="27">
        <v>2975000</v>
      </c>
      <c r="W124" s="27">
        <f>U124+V124</f>
        <v>80685433.030000001</v>
      </c>
      <c r="X124" s="70">
        <v>-1543159</v>
      </c>
      <c r="Y124" s="27">
        <f>W124+X124</f>
        <v>79142274.030000001</v>
      </c>
      <c r="Z124" s="37">
        <f>R124+S124</f>
        <v>67202885.900000006</v>
      </c>
      <c r="AA124" s="29">
        <v>681120.26</v>
      </c>
      <c r="AB124" s="30">
        <f t="shared" si="53"/>
        <v>67884006.160000011</v>
      </c>
      <c r="AC124" s="29"/>
      <c r="AD124" s="30">
        <f t="shared" si="54"/>
        <v>67884006.160000011</v>
      </c>
      <c r="AE124"/>
    </row>
    <row r="125" spans="1:31" ht="28.5" customHeight="1">
      <c r="A125" s="31"/>
      <c r="B125" s="13" t="s">
        <v>249</v>
      </c>
      <c r="C125" s="63" t="s">
        <v>250</v>
      </c>
      <c r="D125" s="23">
        <f t="shared" ref="D125:K125" si="62">D126+D127+D128+D129+D130+D131+D132+D133+D134+D135+D136+D137+D138+D140+D141+D143+D144+D145+D146+D147</f>
        <v>263117200</v>
      </c>
      <c r="E125" s="23">
        <f t="shared" si="62"/>
        <v>180161500</v>
      </c>
      <c r="F125" s="23">
        <f t="shared" si="62"/>
        <v>0</v>
      </c>
      <c r="G125" s="23">
        <f t="shared" si="62"/>
        <v>250479800</v>
      </c>
      <c r="H125" s="23">
        <f t="shared" si="62"/>
        <v>0</v>
      </c>
      <c r="I125" s="23">
        <f t="shared" si="62"/>
        <v>0</v>
      </c>
      <c r="J125" s="24">
        <f t="shared" si="62"/>
        <v>95.799999999813735</v>
      </c>
      <c r="K125" s="25">
        <f t="shared" si="62"/>
        <v>263117295.80000001</v>
      </c>
      <c r="L125" s="26">
        <f>L132</f>
        <v>-113500</v>
      </c>
      <c r="M125" s="27">
        <f>M132+M143+M144+M145+M146+M147</f>
        <v>264314782.44</v>
      </c>
      <c r="N125" s="27"/>
      <c r="O125" s="27">
        <f>O132+O143+O144+O145+O146+O147</f>
        <v>264314782.44</v>
      </c>
      <c r="P125" s="27"/>
      <c r="Q125" s="27">
        <f>O125+P125</f>
        <v>264314782.44</v>
      </c>
      <c r="R125" s="27">
        <f>R132+R143+R144+R145+R146+R147</f>
        <v>263642723.19</v>
      </c>
      <c r="S125" s="27"/>
      <c r="T125" s="27"/>
      <c r="U125" s="27">
        <f t="shared" si="52"/>
        <v>264314782.44</v>
      </c>
      <c r="V125" s="27"/>
      <c r="W125" s="27">
        <f>U125+V125</f>
        <v>264314782.44</v>
      </c>
      <c r="X125" s="27"/>
      <c r="Y125" s="27">
        <f>W125+X125</f>
        <v>264314782.44</v>
      </c>
      <c r="Z125" s="28">
        <f>Z132+Z143+Z144+Z145+Z146+Z147</f>
        <v>263642723.19</v>
      </c>
      <c r="AA125" s="29"/>
      <c r="AB125" s="30">
        <f t="shared" si="53"/>
        <v>263642723.19</v>
      </c>
      <c r="AC125" s="29"/>
      <c r="AD125" s="30">
        <f t="shared" si="54"/>
        <v>263642723.19</v>
      </c>
      <c r="AE125" s="71"/>
    </row>
    <row r="126" spans="1:31" ht="13.5" hidden="1" customHeight="1">
      <c r="A126" s="31"/>
      <c r="B126" s="31" t="s">
        <v>251</v>
      </c>
      <c r="C126" s="45" t="s">
        <v>252</v>
      </c>
      <c r="D126" s="33"/>
      <c r="E126" s="43">
        <v>0</v>
      </c>
      <c r="F126" s="26"/>
      <c r="G126" s="36">
        <f t="shared" ref="G126:G138" si="63">D126+F126</f>
        <v>0</v>
      </c>
      <c r="H126" s="26"/>
      <c r="I126" s="36"/>
      <c r="J126" s="39"/>
      <c r="K126" s="40"/>
      <c r="L126" s="26"/>
      <c r="M126" s="36">
        <f t="shared" ref="M126:M131" si="64">K126+L126</f>
        <v>0</v>
      </c>
      <c r="N126" s="36"/>
      <c r="O126" s="36">
        <f t="shared" ref="O126:O131" si="65">M126+N126</f>
        <v>0</v>
      </c>
      <c r="P126" s="36"/>
      <c r="Q126" s="36"/>
      <c r="R126" s="29"/>
      <c r="S126" s="36"/>
      <c r="T126" s="36"/>
      <c r="U126" s="27">
        <f t="shared" si="52"/>
        <v>0</v>
      </c>
      <c r="V126" s="36"/>
      <c r="W126" s="27">
        <f t="shared" ref="W126:W131" si="66">S126+V126</f>
        <v>0</v>
      </c>
      <c r="X126" s="36"/>
      <c r="Y126" s="27">
        <f t="shared" ref="Y126:Y131" si="67">U126+X126</f>
        <v>0</v>
      </c>
      <c r="Z126" s="41"/>
      <c r="AA126" s="29"/>
      <c r="AB126" s="30">
        <f t="shared" si="53"/>
        <v>0</v>
      </c>
      <c r="AC126" s="29"/>
      <c r="AD126" s="30">
        <f t="shared" si="54"/>
        <v>0</v>
      </c>
      <c r="AE126"/>
    </row>
    <row r="127" spans="1:31" ht="21" hidden="1" customHeight="1">
      <c r="A127" s="31"/>
      <c r="B127" s="31" t="s">
        <v>253</v>
      </c>
      <c r="C127" s="45" t="s">
        <v>254</v>
      </c>
      <c r="D127" s="33">
        <v>0</v>
      </c>
      <c r="E127" s="38"/>
      <c r="F127" s="26">
        <v>-618000</v>
      </c>
      <c r="G127" s="36">
        <f t="shared" si="63"/>
        <v>-618000</v>
      </c>
      <c r="H127" s="26"/>
      <c r="I127" s="36"/>
      <c r="J127" s="39"/>
      <c r="K127" s="40"/>
      <c r="L127" s="26"/>
      <c r="M127" s="36">
        <f t="shared" si="64"/>
        <v>0</v>
      </c>
      <c r="N127" s="36"/>
      <c r="O127" s="36">
        <f t="shared" si="65"/>
        <v>0</v>
      </c>
      <c r="P127" s="36"/>
      <c r="Q127" s="36"/>
      <c r="R127" s="29"/>
      <c r="S127" s="36"/>
      <c r="T127" s="36"/>
      <c r="U127" s="27">
        <f t="shared" si="52"/>
        <v>0</v>
      </c>
      <c r="V127" s="36"/>
      <c r="W127" s="27">
        <f t="shared" si="66"/>
        <v>0</v>
      </c>
      <c r="X127" s="36"/>
      <c r="Y127" s="27">
        <f t="shared" si="67"/>
        <v>0</v>
      </c>
      <c r="Z127" s="41"/>
      <c r="AA127" s="29"/>
      <c r="AB127" s="30">
        <f t="shared" si="53"/>
        <v>0</v>
      </c>
      <c r="AC127" s="29"/>
      <c r="AD127" s="30">
        <f t="shared" si="54"/>
        <v>0</v>
      </c>
      <c r="AE127"/>
    </row>
    <row r="128" spans="1:31" ht="24.75" hidden="1" customHeight="1">
      <c r="A128" s="31"/>
      <c r="B128" s="31"/>
      <c r="C128" s="45"/>
      <c r="D128" s="33"/>
      <c r="E128" s="38"/>
      <c r="F128" s="26"/>
      <c r="G128" s="36">
        <f t="shared" si="63"/>
        <v>0</v>
      </c>
      <c r="H128" s="26"/>
      <c r="I128" s="36"/>
      <c r="J128" s="39"/>
      <c r="K128" s="40"/>
      <c r="L128" s="26"/>
      <c r="M128" s="36">
        <f t="shared" si="64"/>
        <v>0</v>
      </c>
      <c r="N128" s="36"/>
      <c r="O128" s="36">
        <f t="shared" si="65"/>
        <v>0</v>
      </c>
      <c r="P128" s="36"/>
      <c r="Q128" s="36"/>
      <c r="R128" s="29"/>
      <c r="S128" s="36"/>
      <c r="T128" s="36"/>
      <c r="U128" s="27">
        <f t="shared" si="52"/>
        <v>0</v>
      </c>
      <c r="V128" s="36"/>
      <c r="W128" s="27">
        <f t="shared" si="66"/>
        <v>0</v>
      </c>
      <c r="X128" s="36"/>
      <c r="Y128" s="27">
        <f t="shared" si="67"/>
        <v>0</v>
      </c>
      <c r="Z128" s="41"/>
      <c r="AA128" s="29"/>
      <c r="AB128" s="30">
        <f t="shared" si="53"/>
        <v>0</v>
      </c>
      <c r="AC128" s="29"/>
      <c r="AD128" s="30">
        <f t="shared" si="54"/>
        <v>0</v>
      </c>
      <c r="AE128"/>
    </row>
    <row r="129" spans="1:31" ht="0.75" hidden="1" customHeight="1">
      <c r="A129" s="31"/>
      <c r="B129" s="31" t="s">
        <v>255</v>
      </c>
      <c r="C129" s="45" t="s">
        <v>256</v>
      </c>
      <c r="D129" s="33"/>
      <c r="E129" s="38"/>
      <c r="F129" s="26"/>
      <c r="G129" s="36">
        <f t="shared" si="63"/>
        <v>0</v>
      </c>
      <c r="H129" s="26"/>
      <c r="I129" s="36"/>
      <c r="J129" s="39"/>
      <c r="K129" s="40"/>
      <c r="L129" s="26"/>
      <c r="M129" s="36">
        <f t="shared" si="64"/>
        <v>0</v>
      </c>
      <c r="N129" s="36"/>
      <c r="O129" s="36">
        <f t="shared" si="65"/>
        <v>0</v>
      </c>
      <c r="P129" s="36"/>
      <c r="Q129" s="36"/>
      <c r="R129" s="29"/>
      <c r="S129" s="36"/>
      <c r="T129" s="36"/>
      <c r="U129" s="27">
        <f t="shared" si="52"/>
        <v>0</v>
      </c>
      <c r="V129" s="36"/>
      <c r="W129" s="27">
        <f t="shared" si="66"/>
        <v>0</v>
      </c>
      <c r="X129" s="36"/>
      <c r="Y129" s="27">
        <f t="shared" si="67"/>
        <v>0</v>
      </c>
      <c r="Z129" s="41"/>
      <c r="AA129" s="29"/>
      <c r="AB129" s="30">
        <f t="shared" si="53"/>
        <v>0</v>
      </c>
      <c r="AC129" s="29"/>
      <c r="AD129" s="30">
        <f t="shared" si="54"/>
        <v>0</v>
      </c>
      <c r="AE129"/>
    </row>
    <row r="130" spans="1:31" ht="0.75" hidden="1" customHeight="1">
      <c r="A130" s="31"/>
      <c r="B130" s="31" t="s">
        <v>257</v>
      </c>
      <c r="C130" s="45" t="s">
        <v>258</v>
      </c>
      <c r="D130" s="33"/>
      <c r="E130" s="38"/>
      <c r="F130" s="26"/>
      <c r="G130" s="36">
        <f t="shared" si="63"/>
        <v>0</v>
      </c>
      <c r="H130" s="26"/>
      <c r="I130" s="36"/>
      <c r="J130" s="39"/>
      <c r="K130" s="40"/>
      <c r="L130" s="26"/>
      <c r="M130" s="36">
        <f t="shared" si="64"/>
        <v>0</v>
      </c>
      <c r="N130" s="36"/>
      <c r="O130" s="36">
        <f t="shared" si="65"/>
        <v>0</v>
      </c>
      <c r="P130" s="36"/>
      <c r="Q130" s="36"/>
      <c r="R130" s="29"/>
      <c r="S130" s="36"/>
      <c r="T130" s="36"/>
      <c r="U130" s="27">
        <f t="shared" si="52"/>
        <v>0</v>
      </c>
      <c r="V130" s="36"/>
      <c r="W130" s="27">
        <f t="shared" si="66"/>
        <v>0</v>
      </c>
      <c r="X130" s="36"/>
      <c r="Y130" s="27">
        <f t="shared" si="67"/>
        <v>0</v>
      </c>
      <c r="Z130" s="41"/>
      <c r="AA130" s="29"/>
      <c r="AB130" s="30">
        <f t="shared" si="53"/>
        <v>0</v>
      </c>
      <c r="AC130" s="29"/>
      <c r="AD130" s="30">
        <f t="shared" si="54"/>
        <v>0</v>
      </c>
      <c r="AE130"/>
    </row>
    <row r="131" spans="1:31" ht="23.25" hidden="1" customHeight="1">
      <c r="A131" s="31"/>
      <c r="B131" s="31" t="s">
        <v>259</v>
      </c>
      <c r="C131" s="45" t="s">
        <v>260</v>
      </c>
      <c r="D131" s="33">
        <v>0</v>
      </c>
      <c r="E131" s="43">
        <v>0</v>
      </c>
      <c r="F131" s="26"/>
      <c r="G131" s="36">
        <f t="shared" si="63"/>
        <v>0</v>
      </c>
      <c r="H131" s="26"/>
      <c r="I131" s="36"/>
      <c r="J131" s="39"/>
      <c r="K131" s="40"/>
      <c r="L131" s="26"/>
      <c r="M131" s="36">
        <f t="shared" si="64"/>
        <v>0</v>
      </c>
      <c r="N131" s="36"/>
      <c r="O131" s="36">
        <f t="shared" si="65"/>
        <v>0</v>
      </c>
      <c r="P131" s="36"/>
      <c r="Q131" s="36"/>
      <c r="R131" s="29"/>
      <c r="S131" s="36"/>
      <c r="T131" s="36"/>
      <c r="U131" s="27">
        <f t="shared" si="52"/>
        <v>0</v>
      </c>
      <c r="V131" s="36"/>
      <c r="W131" s="27">
        <f t="shared" si="66"/>
        <v>0</v>
      </c>
      <c r="X131" s="36"/>
      <c r="Y131" s="27">
        <f t="shared" si="67"/>
        <v>0</v>
      </c>
      <c r="Z131" s="41"/>
      <c r="AA131" s="29"/>
      <c r="AB131" s="30">
        <f t="shared" si="53"/>
        <v>0</v>
      </c>
      <c r="AC131" s="29"/>
      <c r="AD131" s="30">
        <f t="shared" si="54"/>
        <v>0</v>
      </c>
      <c r="AE131"/>
    </row>
    <row r="132" spans="1:31" ht="45.75" customHeight="1">
      <c r="A132" s="31"/>
      <c r="B132" s="31" t="s">
        <v>261</v>
      </c>
      <c r="C132" s="45" t="s">
        <v>262</v>
      </c>
      <c r="D132" s="33">
        <v>238966800</v>
      </c>
      <c r="E132" s="43">
        <v>180161500</v>
      </c>
      <c r="F132" s="26"/>
      <c r="G132" s="36">
        <f t="shared" si="63"/>
        <v>238966800</v>
      </c>
      <c r="H132" s="26"/>
      <c r="I132" s="36"/>
      <c r="J132" s="67">
        <v>3926600</v>
      </c>
      <c r="K132" s="42">
        <f t="shared" ref="K132:K146" si="68">D132+J132</f>
        <v>242893400</v>
      </c>
      <c r="L132" s="26">
        <v>-113500</v>
      </c>
      <c r="M132" s="36">
        <v>248276220</v>
      </c>
      <c r="N132" s="36"/>
      <c r="O132" s="36">
        <v>248276220</v>
      </c>
      <c r="P132" s="36"/>
      <c r="Q132" s="27">
        <f>O132+P132</f>
        <v>248276220</v>
      </c>
      <c r="R132" s="36">
        <v>247446760</v>
      </c>
      <c r="S132" s="27"/>
      <c r="T132" s="27"/>
      <c r="U132" s="27">
        <f t="shared" si="52"/>
        <v>248276220</v>
      </c>
      <c r="V132" s="27"/>
      <c r="W132" s="27">
        <f>U132+V132</f>
        <v>248276220</v>
      </c>
      <c r="X132" s="27"/>
      <c r="Y132" s="27">
        <f>W132+X132</f>
        <v>248276220</v>
      </c>
      <c r="Z132" s="37">
        <v>247446760</v>
      </c>
      <c r="AA132" s="29"/>
      <c r="AB132" s="30">
        <f t="shared" si="53"/>
        <v>247446760</v>
      </c>
      <c r="AC132" s="29"/>
      <c r="AD132" s="30">
        <f t="shared" si="54"/>
        <v>247446760</v>
      </c>
      <c r="AE132" s="71"/>
    </row>
    <row r="133" spans="1:31" ht="36" hidden="1" customHeight="1">
      <c r="A133" s="31"/>
      <c r="B133" s="31" t="s">
        <v>263</v>
      </c>
      <c r="C133" s="45" t="s">
        <v>264</v>
      </c>
      <c r="D133" s="33"/>
      <c r="E133" s="38"/>
      <c r="F133" s="26"/>
      <c r="G133" s="36">
        <f t="shared" si="63"/>
        <v>0</v>
      </c>
      <c r="H133" s="26"/>
      <c r="I133" s="36"/>
      <c r="J133" s="39"/>
      <c r="K133" s="72">
        <f t="shared" si="68"/>
        <v>0</v>
      </c>
      <c r="L133" s="26"/>
      <c r="M133" s="36"/>
      <c r="N133" s="36"/>
      <c r="O133" s="36"/>
      <c r="P133" s="36"/>
      <c r="Q133" s="36"/>
      <c r="R133" s="29"/>
      <c r="S133" s="36"/>
      <c r="T133" s="36"/>
      <c r="U133" s="27">
        <f t="shared" si="52"/>
        <v>0</v>
      </c>
      <c r="V133" s="36"/>
      <c r="W133" s="27">
        <f t="shared" ref="W133:W142" si="69">S133+V133</f>
        <v>0</v>
      </c>
      <c r="X133" s="36"/>
      <c r="Y133" s="27">
        <f t="shared" ref="Y133:Y142" si="70">U133+X133</f>
        <v>0</v>
      </c>
      <c r="Z133" s="41"/>
      <c r="AA133" s="29"/>
      <c r="AB133" s="30">
        <f t="shared" si="53"/>
        <v>0</v>
      </c>
      <c r="AC133" s="29"/>
      <c r="AD133" s="30">
        <f t="shared" si="54"/>
        <v>0</v>
      </c>
      <c r="AE133" s="71"/>
    </row>
    <row r="134" spans="1:31" ht="3" hidden="1" customHeight="1">
      <c r="A134" s="31"/>
      <c r="B134" s="31" t="s">
        <v>265</v>
      </c>
      <c r="C134" s="45" t="s">
        <v>266</v>
      </c>
      <c r="D134" s="33">
        <v>0</v>
      </c>
      <c r="E134" s="38"/>
      <c r="F134" s="26"/>
      <c r="G134" s="36">
        <f t="shared" si="63"/>
        <v>0</v>
      </c>
      <c r="H134" s="26"/>
      <c r="I134" s="36"/>
      <c r="J134" s="39"/>
      <c r="K134" s="72">
        <f t="shared" si="68"/>
        <v>0</v>
      </c>
      <c r="L134" s="26"/>
      <c r="M134" s="36"/>
      <c r="N134" s="36"/>
      <c r="O134" s="36"/>
      <c r="P134" s="36"/>
      <c r="Q134" s="36"/>
      <c r="R134" s="29"/>
      <c r="S134" s="36"/>
      <c r="T134" s="36"/>
      <c r="U134" s="27">
        <f t="shared" si="52"/>
        <v>0</v>
      </c>
      <c r="V134" s="36"/>
      <c r="W134" s="27">
        <f t="shared" si="69"/>
        <v>0</v>
      </c>
      <c r="X134" s="36"/>
      <c r="Y134" s="27">
        <f t="shared" si="70"/>
        <v>0</v>
      </c>
      <c r="Z134" s="41"/>
      <c r="AA134" s="29"/>
      <c r="AB134" s="30">
        <f t="shared" si="53"/>
        <v>0</v>
      </c>
      <c r="AC134" s="29"/>
      <c r="AD134" s="30">
        <f t="shared" si="54"/>
        <v>0</v>
      </c>
      <c r="AE134" s="71"/>
    </row>
    <row r="135" spans="1:31" ht="0.75" hidden="1" customHeight="1">
      <c r="A135" s="31"/>
      <c r="B135" s="31" t="s">
        <v>267</v>
      </c>
      <c r="C135" s="45" t="s">
        <v>268</v>
      </c>
      <c r="D135" s="33"/>
      <c r="E135" s="38"/>
      <c r="F135" s="26"/>
      <c r="G135" s="36">
        <f t="shared" si="63"/>
        <v>0</v>
      </c>
      <c r="H135" s="26"/>
      <c r="I135" s="36">
        <f>D135+H135</f>
        <v>0</v>
      </c>
      <c r="J135" s="39"/>
      <c r="K135" s="72">
        <f t="shared" si="68"/>
        <v>0</v>
      </c>
      <c r="L135" s="26"/>
      <c r="M135" s="36"/>
      <c r="N135" s="36"/>
      <c r="O135" s="36"/>
      <c r="P135" s="36"/>
      <c r="Q135" s="36"/>
      <c r="R135" s="29"/>
      <c r="S135" s="36"/>
      <c r="T135" s="36"/>
      <c r="U135" s="27">
        <f t="shared" ref="U135:U164" si="71">Q135+T135</f>
        <v>0</v>
      </c>
      <c r="V135" s="36"/>
      <c r="W135" s="27">
        <f t="shared" si="69"/>
        <v>0</v>
      </c>
      <c r="X135" s="36"/>
      <c r="Y135" s="27">
        <f t="shared" si="70"/>
        <v>0</v>
      </c>
      <c r="Z135" s="41"/>
      <c r="AA135" s="29"/>
      <c r="AB135" s="30">
        <f t="shared" ref="AB135:AB164" si="72">Z135+AA135</f>
        <v>0</v>
      </c>
      <c r="AC135" s="29"/>
      <c r="AD135" s="30">
        <f t="shared" ref="AD135:AD164" si="73">AB135+AC135</f>
        <v>0</v>
      </c>
      <c r="AE135" s="71"/>
    </row>
    <row r="136" spans="1:31" ht="48.75" hidden="1" customHeight="1">
      <c r="A136" s="31">
        <v>700</v>
      </c>
      <c r="B136" s="31" t="s">
        <v>269</v>
      </c>
      <c r="C136" s="45" t="s">
        <v>270</v>
      </c>
      <c r="D136" s="33"/>
      <c r="E136" s="38"/>
      <c r="F136" s="26"/>
      <c r="G136" s="36">
        <f t="shared" si="63"/>
        <v>0</v>
      </c>
      <c r="H136" s="26"/>
      <c r="I136" s="36">
        <f>D136+H136</f>
        <v>0</v>
      </c>
      <c r="J136" s="39"/>
      <c r="K136" s="72">
        <f t="shared" si="68"/>
        <v>0</v>
      </c>
      <c r="L136" s="26"/>
      <c r="M136" s="36"/>
      <c r="N136" s="36"/>
      <c r="O136" s="36"/>
      <c r="P136" s="36"/>
      <c r="Q136" s="36"/>
      <c r="R136" s="29"/>
      <c r="S136" s="36"/>
      <c r="T136" s="36"/>
      <c r="U136" s="27">
        <f t="shared" si="71"/>
        <v>0</v>
      </c>
      <c r="V136" s="36"/>
      <c r="W136" s="27">
        <f t="shared" si="69"/>
        <v>0</v>
      </c>
      <c r="X136" s="36"/>
      <c r="Y136" s="27">
        <f t="shared" si="70"/>
        <v>0</v>
      </c>
      <c r="Z136" s="41"/>
      <c r="AA136" s="29"/>
      <c r="AB136" s="30">
        <f t="shared" si="72"/>
        <v>0</v>
      </c>
      <c r="AC136" s="29"/>
      <c r="AD136" s="30">
        <f t="shared" si="73"/>
        <v>0</v>
      </c>
      <c r="AE136" s="71"/>
    </row>
    <row r="137" spans="1:31" ht="41.25" hidden="1" customHeight="1">
      <c r="A137" s="31"/>
      <c r="B137" s="31" t="s">
        <v>271</v>
      </c>
      <c r="C137" s="45" t="s">
        <v>272</v>
      </c>
      <c r="D137" s="33"/>
      <c r="E137" s="38"/>
      <c r="F137" s="26"/>
      <c r="G137" s="36">
        <f t="shared" si="63"/>
        <v>0</v>
      </c>
      <c r="H137" s="26"/>
      <c r="I137" s="36">
        <f>D137+H137</f>
        <v>0</v>
      </c>
      <c r="J137" s="39"/>
      <c r="K137" s="72">
        <f t="shared" si="68"/>
        <v>0</v>
      </c>
      <c r="L137" s="26"/>
      <c r="M137" s="36"/>
      <c r="N137" s="36"/>
      <c r="O137" s="36"/>
      <c r="P137" s="36"/>
      <c r="Q137" s="36"/>
      <c r="R137" s="29"/>
      <c r="S137" s="36"/>
      <c r="T137" s="36"/>
      <c r="U137" s="27">
        <f t="shared" si="71"/>
        <v>0</v>
      </c>
      <c r="V137" s="36"/>
      <c r="W137" s="27">
        <f t="shared" si="69"/>
        <v>0</v>
      </c>
      <c r="X137" s="36"/>
      <c r="Y137" s="27">
        <f t="shared" si="70"/>
        <v>0</v>
      </c>
      <c r="Z137" s="41"/>
      <c r="AA137" s="29"/>
      <c r="AB137" s="30">
        <f t="shared" si="72"/>
        <v>0</v>
      </c>
      <c r="AC137" s="29"/>
      <c r="AD137" s="30">
        <f t="shared" si="73"/>
        <v>0</v>
      </c>
      <c r="AE137" s="71"/>
    </row>
    <row r="138" spans="1:31" ht="0.75" hidden="1" customHeight="1">
      <c r="A138" s="31"/>
      <c r="B138" s="31" t="s">
        <v>273</v>
      </c>
      <c r="C138" s="45" t="s">
        <v>274</v>
      </c>
      <c r="D138" s="33"/>
      <c r="E138" s="38"/>
      <c r="F138" s="26"/>
      <c r="G138" s="36">
        <f t="shared" si="63"/>
        <v>0</v>
      </c>
      <c r="H138" s="26"/>
      <c r="I138" s="36">
        <f>D138+H138</f>
        <v>0</v>
      </c>
      <c r="J138" s="39"/>
      <c r="K138" s="72">
        <f t="shared" si="68"/>
        <v>0</v>
      </c>
      <c r="L138" s="26"/>
      <c r="M138" s="36"/>
      <c r="N138" s="36"/>
      <c r="O138" s="36"/>
      <c r="P138" s="36"/>
      <c r="Q138" s="36"/>
      <c r="R138" s="29"/>
      <c r="S138" s="36"/>
      <c r="T138" s="36"/>
      <c r="U138" s="27">
        <f t="shared" si="71"/>
        <v>0</v>
      </c>
      <c r="V138" s="36"/>
      <c r="W138" s="27">
        <f t="shared" si="69"/>
        <v>0</v>
      </c>
      <c r="X138" s="36"/>
      <c r="Y138" s="27">
        <f t="shared" si="70"/>
        <v>0</v>
      </c>
      <c r="Z138" s="41"/>
      <c r="AA138" s="29"/>
      <c r="AB138" s="30">
        <f t="shared" si="72"/>
        <v>0</v>
      </c>
      <c r="AC138" s="29"/>
      <c r="AD138" s="30">
        <f t="shared" si="73"/>
        <v>0</v>
      </c>
      <c r="AE138" s="71"/>
    </row>
    <row r="139" spans="1:31" ht="0.75" hidden="1" customHeight="1">
      <c r="A139" s="31"/>
      <c r="B139" s="31"/>
      <c r="C139" s="45"/>
      <c r="D139" s="33"/>
      <c r="E139" s="38"/>
      <c r="F139" s="26"/>
      <c r="G139" s="36"/>
      <c r="H139" s="26"/>
      <c r="I139" s="36"/>
      <c r="J139" s="39"/>
      <c r="K139" s="72">
        <f t="shared" si="68"/>
        <v>0</v>
      </c>
      <c r="L139" s="26"/>
      <c r="M139" s="36"/>
      <c r="N139" s="36"/>
      <c r="O139" s="36"/>
      <c r="P139" s="36"/>
      <c r="Q139" s="36"/>
      <c r="R139" s="29"/>
      <c r="S139" s="36"/>
      <c r="T139" s="36"/>
      <c r="U139" s="27">
        <f t="shared" si="71"/>
        <v>0</v>
      </c>
      <c r="V139" s="36"/>
      <c r="W139" s="27">
        <f t="shared" si="69"/>
        <v>0</v>
      </c>
      <c r="X139" s="36"/>
      <c r="Y139" s="27">
        <f t="shared" si="70"/>
        <v>0</v>
      </c>
      <c r="Z139" s="41"/>
      <c r="AA139" s="29"/>
      <c r="AB139" s="30">
        <f t="shared" si="72"/>
        <v>0</v>
      </c>
      <c r="AC139" s="29"/>
      <c r="AD139" s="30">
        <f t="shared" si="73"/>
        <v>0</v>
      </c>
      <c r="AE139" s="71"/>
    </row>
    <row r="140" spans="1:31" ht="55.5" hidden="1" customHeight="1">
      <c r="A140" s="31"/>
      <c r="B140" s="31" t="s">
        <v>275</v>
      </c>
      <c r="C140" s="45" t="s">
        <v>276</v>
      </c>
      <c r="D140" s="33">
        <v>0</v>
      </c>
      <c r="E140" s="38"/>
      <c r="F140" s="26"/>
      <c r="G140" s="36">
        <f>D140+F140</f>
        <v>0</v>
      </c>
      <c r="H140" s="26"/>
      <c r="I140" s="36"/>
      <c r="J140" s="39"/>
      <c r="K140" s="72">
        <f t="shared" si="68"/>
        <v>0</v>
      </c>
      <c r="L140" s="26"/>
      <c r="M140" s="36"/>
      <c r="N140" s="36"/>
      <c r="O140" s="36"/>
      <c r="P140" s="36"/>
      <c r="Q140" s="36"/>
      <c r="R140" s="29"/>
      <c r="S140" s="36"/>
      <c r="T140" s="36"/>
      <c r="U140" s="27">
        <f t="shared" si="71"/>
        <v>0</v>
      </c>
      <c r="V140" s="36"/>
      <c r="W140" s="27">
        <f t="shared" si="69"/>
        <v>0</v>
      </c>
      <c r="X140" s="36"/>
      <c r="Y140" s="27">
        <f t="shared" si="70"/>
        <v>0</v>
      </c>
      <c r="Z140" s="41"/>
      <c r="AA140" s="29"/>
      <c r="AB140" s="30">
        <f t="shared" si="72"/>
        <v>0</v>
      </c>
      <c r="AC140" s="29"/>
      <c r="AD140" s="30">
        <f t="shared" si="73"/>
        <v>0</v>
      </c>
      <c r="AE140" s="71"/>
    </row>
    <row r="141" spans="1:31" ht="0.75" hidden="1" customHeight="1">
      <c r="A141" s="31"/>
      <c r="B141" s="31" t="s">
        <v>277</v>
      </c>
      <c r="C141" s="45" t="s">
        <v>278</v>
      </c>
      <c r="D141" s="33">
        <v>0</v>
      </c>
      <c r="E141" s="38"/>
      <c r="F141" s="26"/>
      <c r="G141" s="36">
        <f>D141+F141</f>
        <v>0</v>
      </c>
      <c r="H141" s="26"/>
      <c r="I141" s="36"/>
      <c r="J141" s="39"/>
      <c r="K141" s="72">
        <f t="shared" si="68"/>
        <v>0</v>
      </c>
      <c r="L141" s="26"/>
      <c r="M141" s="36"/>
      <c r="N141" s="36"/>
      <c r="O141" s="36"/>
      <c r="P141" s="36"/>
      <c r="Q141" s="36"/>
      <c r="R141" s="29"/>
      <c r="S141" s="36"/>
      <c r="T141" s="36"/>
      <c r="U141" s="27">
        <f t="shared" si="71"/>
        <v>0</v>
      </c>
      <c r="V141" s="36"/>
      <c r="W141" s="27">
        <f t="shared" si="69"/>
        <v>0</v>
      </c>
      <c r="X141" s="36"/>
      <c r="Y141" s="27">
        <f t="shared" si="70"/>
        <v>0</v>
      </c>
      <c r="Z141" s="41"/>
      <c r="AA141" s="29"/>
      <c r="AB141" s="30">
        <f t="shared" si="72"/>
        <v>0</v>
      </c>
      <c r="AC141" s="29"/>
      <c r="AD141" s="30">
        <f t="shared" si="73"/>
        <v>0</v>
      </c>
      <c r="AE141" s="71"/>
    </row>
    <row r="142" spans="1:31" ht="12.75" hidden="1" customHeight="1">
      <c r="A142" s="31"/>
      <c r="B142" s="31" t="s">
        <v>279</v>
      </c>
      <c r="C142" s="45" t="s">
        <v>280</v>
      </c>
      <c r="D142" s="33"/>
      <c r="E142" s="38"/>
      <c r="F142" s="26"/>
      <c r="G142" s="36">
        <v>0</v>
      </c>
      <c r="H142" s="26"/>
      <c r="I142" s="36"/>
      <c r="J142" s="39"/>
      <c r="K142" s="72">
        <f t="shared" si="68"/>
        <v>0</v>
      </c>
      <c r="L142" s="26"/>
      <c r="M142" s="36"/>
      <c r="N142" s="36"/>
      <c r="O142" s="36"/>
      <c r="P142" s="36"/>
      <c r="Q142" s="36"/>
      <c r="R142" s="29"/>
      <c r="S142" s="36"/>
      <c r="T142" s="36"/>
      <c r="U142" s="27">
        <f t="shared" si="71"/>
        <v>0</v>
      </c>
      <c r="V142" s="36"/>
      <c r="W142" s="27">
        <f t="shared" si="69"/>
        <v>0</v>
      </c>
      <c r="X142" s="36"/>
      <c r="Y142" s="27">
        <f t="shared" si="70"/>
        <v>0</v>
      </c>
      <c r="Z142" s="41"/>
      <c r="AA142" s="29"/>
      <c r="AB142" s="30">
        <f t="shared" si="72"/>
        <v>0</v>
      </c>
      <c r="AC142" s="29"/>
      <c r="AD142" s="30">
        <f t="shared" si="73"/>
        <v>0</v>
      </c>
      <c r="AE142" s="71"/>
    </row>
    <row r="143" spans="1:31" ht="63.75" customHeight="1">
      <c r="A143" s="31">
        <v>715</v>
      </c>
      <c r="B143" s="31" t="s">
        <v>281</v>
      </c>
      <c r="C143" s="45" t="s">
        <v>282</v>
      </c>
      <c r="D143" s="33">
        <v>11018700</v>
      </c>
      <c r="E143" s="38"/>
      <c r="F143" s="26"/>
      <c r="G143" s="36"/>
      <c r="H143" s="26"/>
      <c r="I143" s="36"/>
      <c r="J143" s="39"/>
      <c r="K143" s="42">
        <f t="shared" si="68"/>
        <v>11018700</v>
      </c>
      <c r="L143" s="26"/>
      <c r="M143" s="36">
        <v>12824163</v>
      </c>
      <c r="N143" s="36"/>
      <c r="O143" s="36">
        <v>12824163</v>
      </c>
      <c r="P143" s="36"/>
      <c r="Q143" s="27">
        <f t="shared" ref="Q143:Q150" si="74">O143+P143</f>
        <v>12824163</v>
      </c>
      <c r="R143" s="36">
        <v>12824163</v>
      </c>
      <c r="S143" s="27"/>
      <c r="T143" s="27"/>
      <c r="U143" s="27">
        <f t="shared" si="71"/>
        <v>12824163</v>
      </c>
      <c r="V143" s="27"/>
      <c r="W143" s="27">
        <f t="shared" ref="W143:W149" si="75">U143+V143</f>
        <v>12824163</v>
      </c>
      <c r="X143" s="27"/>
      <c r="Y143" s="27">
        <f t="shared" ref="Y143:Y149" si="76">W143+X143</f>
        <v>12824163</v>
      </c>
      <c r="Z143" s="37">
        <v>12824163</v>
      </c>
      <c r="AA143" s="29"/>
      <c r="AB143" s="30">
        <f t="shared" si="72"/>
        <v>12824163</v>
      </c>
      <c r="AC143" s="29"/>
      <c r="AD143" s="30">
        <f t="shared" si="73"/>
        <v>12824163</v>
      </c>
      <c r="AE143" s="71"/>
    </row>
    <row r="144" spans="1:31" ht="72.75" customHeight="1">
      <c r="A144" s="31">
        <v>715</v>
      </c>
      <c r="B144" s="31" t="s">
        <v>283</v>
      </c>
      <c r="C144" s="45" t="s">
        <v>284</v>
      </c>
      <c r="D144" s="33">
        <v>3700</v>
      </c>
      <c r="E144" s="38"/>
      <c r="F144" s="26"/>
      <c r="G144" s="36"/>
      <c r="H144" s="26"/>
      <c r="I144" s="36"/>
      <c r="J144" s="39"/>
      <c r="K144" s="42">
        <f t="shared" si="68"/>
        <v>3700</v>
      </c>
      <c r="L144" s="26"/>
      <c r="M144" s="36">
        <v>3300</v>
      </c>
      <c r="N144" s="36"/>
      <c r="O144" s="36">
        <v>3300</v>
      </c>
      <c r="P144" s="36"/>
      <c r="Q144" s="27">
        <f t="shared" si="74"/>
        <v>3300</v>
      </c>
      <c r="R144" s="36">
        <v>27000</v>
      </c>
      <c r="S144" s="27"/>
      <c r="T144" s="27"/>
      <c r="U144" s="27">
        <f t="shared" si="71"/>
        <v>3300</v>
      </c>
      <c r="V144" s="27"/>
      <c r="W144" s="27">
        <f t="shared" si="75"/>
        <v>3300</v>
      </c>
      <c r="X144" s="27"/>
      <c r="Y144" s="27">
        <f t="shared" si="76"/>
        <v>3300</v>
      </c>
      <c r="Z144" s="37">
        <v>27000</v>
      </c>
      <c r="AA144" s="29"/>
      <c r="AB144" s="30">
        <f t="shared" si="72"/>
        <v>27000</v>
      </c>
      <c r="AC144" s="29"/>
      <c r="AD144" s="30">
        <f t="shared" si="73"/>
        <v>27000</v>
      </c>
    </row>
    <row r="145" spans="1:30" ht="61.5" customHeight="1">
      <c r="A145" s="31">
        <v>715</v>
      </c>
      <c r="B145" s="31" t="s">
        <v>285</v>
      </c>
      <c r="C145" s="45" t="s">
        <v>286</v>
      </c>
      <c r="D145" s="33">
        <v>0</v>
      </c>
      <c r="E145" s="38"/>
      <c r="F145" s="26">
        <v>618000</v>
      </c>
      <c r="G145" s="36">
        <f>D145+F145</f>
        <v>618000</v>
      </c>
      <c r="H145" s="26"/>
      <c r="I145" s="36"/>
      <c r="J145" s="67">
        <v>59546</v>
      </c>
      <c r="K145" s="42">
        <f t="shared" si="68"/>
        <v>59546</v>
      </c>
      <c r="L145" s="26"/>
      <c r="M145" s="36"/>
      <c r="N145" s="36"/>
      <c r="O145" s="36"/>
      <c r="P145" s="36"/>
      <c r="Q145" s="27">
        <f t="shared" si="74"/>
        <v>0</v>
      </c>
      <c r="R145" s="29"/>
      <c r="S145" s="27"/>
      <c r="T145" s="27"/>
      <c r="U145" s="27">
        <f t="shared" si="71"/>
        <v>0</v>
      </c>
      <c r="V145" s="27"/>
      <c r="W145" s="27">
        <f t="shared" si="75"/>
        <v>0</v>
      </c>
      <c r="X145" s="27"/>
      <c r="Y145" s="27">
        <f t="shared" si="76"/>
        <v>0</v>
      </c>
      <c r="Z145" s="41"/>
      <c r="AA145" s="29"/>
      <c r="AB145" s="30">
        <f t="shared" si="72"/>
        <v>0</v>
      </c>
      <c r="AC145" s="29"/>
      <c r="AD145" s="30">
        <f t="shared" si="73"/>
        <v>0</v>
      </c>
    </row>
    <row r="146" spans="1:30" ht="43.5" customHeight="1">
      <c r="A146" s="31">
        <v>715</v>
      </c>
      <c r="B146" s="31" t="s">
        <v>287</v>
      </c>
      <c r="C146" s="45" t="s">
        <v>288</v>
      </c>
      <c r="D146" s="33">
        <v>1615000</v>
      </c>
      <c r="E146" s="38"/>
      <c r="F146" s="26"/>
      <c r="G146" s="36"/>
      <c r="H146" s="26"/>
      <c r="I146" s="36"/>
      <c r="J146" s="39"/>
      <c r="K146" s="42">
        <f t="shared" si="68"/>
        <v>1615000</v>
      </c>
      <c r="L146" s="26"/>
      <c r="M146" s="36">
        <v>1268100</v>
      </c>
      <c r="N146" s="36"/>
      <c r="O146" s="36">
        <v>1268100</v>
      </c>
      <c r="P146" s="36"/>
      <c r="Q146" s="27">
        <f t="shared" si="74"/>
        <v>1268100</v>
      </c>
      <c r="R146" s="36">
        <v>1395000</v>
      </c>
      <c r="S146" s="27"/>
      <c r="T146" s="27"/>
      <c r="U146" s="27">
        <f t="shared" si="71"/>
        <v>1268100</v>
      </c>
      <c r="V146" s="27"/>
      <c r="W146" s="27">
        <f t="shared" si="75"/>
        <v>1268100</v>
      </c>
      <c r="X146" s="27"/>
      <c r="Y146" s="27">
        <f t="shared" si="76"/>
        <v>1268100</v>
      </c>
      <c r="Z146" s="37">
        <v>1395000</v>
      </c>
      <c r="AA146" s="29"/>
      <c r="AB146" s="30">
        <f t="shared" si="72"/>
        <v>1395000</v>
      </c>
      <c r="AC146" s="29"/>
      <c r="AD146" s="30">
        <f t="shared" si="73"/>
        <v>1395000</v>
      </c>
    </row>
    <row r="147" spans="1:30" ht="13.5" customHeight="1">
      <c r="A147" s="31">
        <v>715</v>
      </c>
      <c r="B147" s="31" t="s">
        <v>289</v>
      </c>
      <c r="C147" s="45" t="s">
        <v>290</v>
      </c>
      <c r="D147" s="33">
        <f t="shared" ref="D147:K147" si="77">D148</f>
        <v>11513000</v>
      </c>
      <c r="E147" s="33">
        <f t="shared" si="77"/>
        <v>0</v>
      </c>
      <c r="F147" s="33">
        <f t="shared" si="77"/>
        <v>0</v>
      </c>
      <c r="G147" s="33">
        <f t="shared" si="77"/>
        <v>11513000</v>
      </c>
      <c r="H147" s="33">
        <f t="shared" si="77"/>
        <v>0</v>
      </c>
      <c r="I147" s="33">
        <f t="shared" si="77"/>
        <v>0</v>
      </c>
      <c r="J147" s="34">
        <f t="shared" si="77"/>
        <v>-3986050.2</v>
      </c>
      <c r="K147" s="35">
        <f t="shared" si="77"/>
        <v>7526949.7999999998</v>
      </c>
      <c r="L147" s="26"/>
      <c r="M147" s="36">
        <f>M148</f>
        <v>1942999.44</v>
      </c>
      <c r="N147" s="36"/>
      <c r="O147" s="36">
        <f>O148</f>
        <v>1942999.44</v>
      </c>
      <c r="P147" s="36"/>
      <c r="Q147" s="27">
        <f t="shared" si="74"/>
        <v>1942999.44</v>
      </c>
      <c r="R147" s="36">
        <f>R148</f>
        <v>1949800.19</v>
      </c>
      <c r="S147" s="27"/>
      <c r="T147" s="27"/>
      <c r="U147" s="27">
        <f t="shared" si="71"/>
        <v>1942999.44</v>
      </c>
      <c r="V147" s="27"/>
      <c r="W147" s="27">
        <f t="shared" si="75"/>
        <v>1942999.44</v>
      </c>
      <c r="X147" s="27"/>
      <c r="Y147" s="27">
        <f t="shared" si="76"/>
        <v>1942999.44</v>
      </c>
      <c r="Z147" s="37">
        <f>Z148</f>
        <v>1949800.19</v>
      </c>
      <c r="AA147" s="29"/>
      <c r="AB147" s="30">
        <f t="shared" si="72"/>
        <v>1949800.19</v>
      </c>
      <c r="AC147" s="29"/>
      <c r="AD147" s="30">
        <f t="shared" si="73"/>
        <v>1949800.19</v>
      </c>
    </row>
    <row r="148" spans="1:30" ht="14.25" customHeight="1">
      <c r="A148" s="31">
        <v>715</v>
      </c>
      <c r="B148" s="31" t="s">
        <v>291</v>
      </c>
      <c r="C148" s="45" t="s">
        <v>292</v>
      </c>
      <c r="D148" s="33">
        <v>11513000</v>
      </c>
      <c r="E148" s="38"/>
      <c r="F148" s="26"/>
      <c r="G148" s="36">
        <f>D148+F148</f>
        <v>11513000</v>
      </c>
      <c r="H148" s="26"/>
      <c r="I148" s="36"/>
      <c r="J148" s="67">
        <v>-3986050.2</v>
      </c>
      <c r="K148" s="42">
        <f>D148+J148</f>
        <v>7526949.7999999998</v>
      </c>
      <c r="L148" s="26"/>
      <c r="M148" s="36">
        <v>1942999.44</v>
      </c>
      <c r="N148" s="36"/>
      <c r="O148" s="36">
        <v>1942999.44</v>
      </c>
      <c r="P148" s="36"/>
      <c r="Q148" s="27">
        <f t="shared" si="74"/>
        <v>1942999.44</v>
      </c>
      <c r="R148" s="36">
        <v>1949800.19</v>
      </c>
      <c r="S148" s="27"/>
      <c r="T148" s="27"/>
      <c r="U148" s="27">
        <f t="shared" si="71"/>
        <v>1942999.44</v>
      </c>
      <c r="V148" s="27"/>
      <c r="W148" s="27">
        <f t="shared" si="75"/>
        <v>1942999.44</v>
      </c>
      <c r="X148" s="27"/>
      <c r="Y148" s="27">
        <f t="shared" si="76"/>
        <v>1942999.44</v>
      </c>
      <c r="Z148" s="37">
        <v>1949800.19</v>
      </c>
      <c r="AA148" s="29"/>
      <c r="AB148" s="30">
        <f t="shared" si="72"/>
        <v>1949800.19</v>
      </c>
      <c r="AC148" s="29"/>
      <c r="AD148" s="30">
        <f t="shared" si="73"/>
        <v>1949800.19</v>
      </c>
    </row>
    <row r="149" spans="1:30" ht="27.75" customHeight="1">
      <c r="A149" s="31"/>
      <c r="B149" s="13" t="s">
        <v>293</v>
      </c>
      <c r="C149" s="22" t="s">
        <v>294</v>
      </c>
      <c r="D149" s="23">
        <f t="shared" ref="D149:K149" si="78">D150+D151+D152+D153+D155</f>
        <v>2055370</v>
      </c>
      <c r="E149" s="23">
        <f t="shared" si="78"/>
        <v>0</v>
      </c>
      <c r="F149" s="23">
        <f t="shared" si="78"/>
        <v>0</v>
      </c>
      <c r="G149" s="23">
        <f t="shared" si="78"/>
        <v>2055370</v>
      </c>
      <c r="H149" s="23">
        <f t="shared" si="78"/>
        <v>0</v>
      </c>
      <c r="I149" s="23">
        <f t="shared" si="78"/>
        <v>0</v>
      </c>
      <c r="J149" s="24">
        <f t="shared" si="78"/>
        <v>3175045.1</v>
      </c>
      <c r="K149" s="25">
        <f t="shared" si="78"/>
        <v>5230415.0999999996</v>
      </c>
      <c r="L149" s="26"/>
      <c r="M149" s="27">
        <f>M150+M155</f>
        <v>29139975.219999999</v>
      </c>
      <c r="N149" s="27"/>
      <c r="O149" s="27">
        <f>O150+O155</f>
        <v>29139975.219999999</v>
      </c>
      <c r="P149" s="27"/>
      <c r="Q149" s="27">
        <f t="shared" si="74"/>
        <v>29139975.219999999</v>
      </c>
      <c r="R149" s="27">
        <f>R150+R155</f>
        <v>3835291</v>
      </c>
      <c r="S149" s="27"/>
      <c r="T149" s="27">
        <f>T155+T156+T154</f>
        <v>18459800</v>
      </c>
      <c r="U149" s="27">
        <f t="shared" si="71"/>
        <v>47599775.219999999</v>
      </c>
      <c r="V149" s="27">
        <f>V155+V156+V154</f>
        <v>0</v>
      </c>
      <c r="W149" s="27">
        <f t="shared" si="75"/>
        <v>47599775.219999999</v>
      </c>
      <c r="X149" s="27">
        <f>X155+X156+X154</f>
        <v>0</v>
      </c>
      <c r="Y149" s="27">
        <f t="shared" si="76"/>
        <v>47599775.219999999</v>
      </c>
      <c r="Z149" s="28">
        <f>Z150+Z155</f>
        <v>3835291</v>
      </c>
      <c r="AA149" s="29">
        <f>AA154</f>
        <v>18459800</v>
      </c>
      <c r="AB149" s="30">
        <f t="shared" si="72"/>
        <v>22295091</v>
      </c>
      <c r="AC149" s="29">
        <f>AC154</f>
        <v>0</v>
      </c>
      <c r="AD149" s="30">
        <f t="shared" si="73"/>
        <v>22295091</v>
      </c>
    </row>
    <row r="150" spans="1:30" ht="0.75" hidden="1" customHeight="1">
      <c r="A150" s="31"/>
      <c r="B150" s="31" t="s">
        <v>295</v>
      </c>
      <c r="C150" s="45" t="s">
        <v>296</v>
      </c>
      <c r="D150" s="33">
        <v>2055370</v>
      </c>
      <c r="E150" s="43">
        <v>0</v>
      </c>
      <c r="F150" s="26"/>
      <c r="G150" s="36">
        <f>D150+F150</f>
        <v>2055370</v>
      </c>
      <c r="H150" s="26"/>
      <c r="I150" s="36"/>
      <c r="J150" s="39"/>
      <c r="K150" s="42">
        <f>D150+J150</f>
        <v>2055370</v>
      </c>
      <c r="L150" s="26"/>
      <c r="M150" s="36"/>
      <c r="N150" s="36"/>
      <c r="O150" s="36"/>
      <c r="P150" s="36"/>
      <c r="Q150" s="27">
        <f t="shared" si="74"/>
        <v>0</v>
      </c>
      <c r="R150" s="29"/>
      <c r="S150" s="27"/>
      <c r="T150" s="27"/>
      <c r="U150" s="27">
        <f t="shared" si="71"/>
        <v>0</v>
      </c>
      <c r="V150" s="27"/>
      <c r="W150" s="27">
        <f>S150+V150</f>
        <v>0</v>
      </c>
      <c r="X150" s="27"/>
      <c r="Y150" s="27">
        <f>U150+X150</f>
        <v>0</v>
      </c>
      <c r="Z150" s="41"/>
      <c r="AA150" s="29"/>
      <c r="AB150" s="30">
        <f t="shared" si="72"/>
        <v>0</v>
      </c>
      <c r="AC150" s="29"/>
      <c r="AD150" s="30">
        <f t="shared" si="73"/>
        <v>0</v>
      </c>
    </row>
    <row r="151" spans="1:30" ht="27.75" hidden="1" customHeight="1">
      <c r="A151" s="31"/>
      <c r="B151" s="31" t="s">
        <v>297</v>
      </c>
      <c r="C151" s="45" t="s">
        <v>298</v>
      </c>
      <c r="D151" s="50"/>
      <c r="E151" s="38"/>
      <c r="F151" s="26"/>
      <c r="G151" s="36">
        <f>D151+F151</f>
        <v>0</v>
      </c>
      <c r="H151" s="26"/>
      <c r="I151" s="36"/>
      <c r="J151" s="46"/>
      <c r="K151" s="40">
        <f>D151+J151</f>
        <v>0</v>
      </c>
      <c r="L151" s="26"/>
      <c r="M151" s="36">
        <f>K151+L151</f>
        <v>0</v>
      </c>
      <c r="N151" s="36"/>
      <c r="O151" s="36">
        <f>M151+N151</f>
        <v>0</v>
      </c>
      <c r="P151" s="36"/>
      <c r="Q151" s="36"/>
      <c r="R151" s="29"/>
      <c r="S151" s="36"/>
      <c r="T151" s="36"/>
      <c r="U151" s="27">
        <f t="shared" si="71"/>
        <v>0</v>
      </c>
      <c r="V151" s="36"/>
      <c r="W151" s="27">
        <f>S151+V151</f>
        <v>0</v>
      </c>
      <c r="X151" s="36"/>
      <c r="Y151" s="27">
        <f>U151+X151</f>
        <v>0</v>
      </c>
      <c r="Z151" s="41"/>
      <c r="AA151" s="29"/>
      <c r="AB151" s="30">
        <f t="shared" si="72"/>
        <v>0</v>
      </c>
      <c r="AC151" s="29"/>
      <c r="AD151" s="30">
        <f t="shared" si="73"/>
        <v>0</v>
      </c>
    </row>
    <row r="152" spans="1:30" ht="63.75" hidden="1">
      <c r="A152" s="31"/>
      <c r="B152" s="31" t="s">
        <v>299</v>
      </c>
      <c r="C152" s="45" t="s">
        <v>300</v>
      </c>
      <c r="D152" s="50"/>
      <c r="E152" s="38"/>
      <c r="F152" s="26"/>
      <c r="G152" s="36">
        <f>D152+F152</f>
        <v>0</v>
      </c>
      <c r="H152" s="26"/>
      <c r="I152" s="36"/>
      <c r="J152" s="46"/>
      <c r="K152" s="40">
        <f>D152+J152</f>
        <v>0</v>
      </c>
      <c r="L152" s="26"/>
      <c r="M152" s="36">
        <f>K152+L152</f>
        <v>0</v>
      </c>
      <c r="N152" s="36"/>
      <c r="O152" s="36">
        <f>M152+N152</f>
        <v>0</v>
      </c>
      <c r="P152" s="36"/>
      <c r="Q152" s="36"/>
      <c r="R152" s="29"/>
      <c r="S152" s="36"/>
      <c r="T152" s="36"/>
      <c r="U152" s="27">
        <f t="shared" si="71"/>
        <v>0</v>
      </c>
      <c r="V152" s="36"/>
      <c r="W152" s="27">
        <f>S152+V152</f>
        <v>0</v>
      </c>
      <c r="X152" s="36"/>
      <c r="Y152" s="27">
        <f>U152+X152</f>
        <v>0</v>
      </c>
      <c r="Z152" s="41"/>
      <c r="AA152" s="29"/>
      <c r="AB152" s="30">
        <f t="shared" si="72"/>
        <v>0</v>
      </c>
      <c r="AC152" s="29"/>
      <c r="AD152" s="30">
        <f t="shared" si="73"/>
        <v>0</v>
      </c>
    </row>
    <row r="153" spans="1:30" ht="7.5" hidden="1" customHeight="1">
      <c r="A153" s="31"/>
      <c r="B153" s="73" t="s">
        <v>301</v>
      </c>
      <c r="C153" s="74" t="s">
        <v>302</v>
      </c>
      <c r="D153" s="50">
        <f>D155</f>
        <v>0</v>
      </c>
      <c r="E153" s="38"/>
      <c r="F153" s="26"/>
      <c r="G153" s="36">
        <f>D153+F153</f>
        <v>0</v>
      </c>
      <c r="H153" s="26"/>
      <c r="I153" s="36"/>
      <c r="J153" s="39"/>
      <c r="K153" s="40">
        <f>D153+J153</f>
        <v>0</v>
      </c>
      <c r="L153" s="26"/>
      <c r="M153" s="36">
        <f>K153+L153</f>
        <v>0</v>
      </c>
      <c r="N153" s="36"/>
      <c r="O153" s="36">
        <f>M153+N153</f>
        <v>0</v>
      </c>
      <c r="P153" s="36"/>
      <c r="Q153" s="36"/>
      <c r="R153" s="29"/>
      <c r="S153" s="36"/>
      <c r="T153" s="36"/>
      <c r="U153" s="27">
        <f t="shared" si="71"/>
        <v>0</v>
      </c>
      <c r="V153" s="36"/>
      <c r="W153" s="27">
        <f>S153+V153</f>
        <v>0</v>
      </c>
      <c r="X153" s="36"/>
      <c r="Y153" s="27">
        <f>U153+X153</f>
        <v>0</v>
      </c>
      <c r="Z153" s="41"/>
      <c r="AA153" s="29"/>
      <c r="AB153" s="30">
        <f t="shared" si="72"/>
        <v>0</v>
      </c>
      <c r="AC153" s="29"/>
      <c r="AD153" s="30">
        <f t="shared" si="73"/>
        <v>0</v>
      </c>
    </row>
    <row r="154" spans="1:30" ht="60.75" customHeight="1">
      <c r="A154" s="31">
        <v>735</v>
      </c>
      <c r="B154" s="31" t="s">
        <v>303</v>
      </c>
      <c r="C154" s="74" t="s">
        <v>304</v>
      </c>
      <c r="D154" s="50"/>
      <c r="E154" s="38"/>
      <c r="F154" s="26"/>
      <c r="G154" s="36"/>
      <c r="H154" s="26"/>
      <c r="I154" s="36"/>
      <c r="J154" s="39"/>
      <c r="K154" s="40"/>
      <c r="L154" s="26"/>
      <c r="M154" s="36"/>
      <c r="N154" s="36"/>
      <c r="O154" s="36"/>
      <c r="P154" s="36"/>
      <c r="Q154" s="36"/>
      <c r="R154" s="29"/>
      <c r="S154" s="36"/>
      <c r="T154" s="36">
        <v>18459800</v>
      </c>
      <c r="U154" s="27">
        <f t="shared" si="71"/>
        <v>18459800</v>
      </c>
      <c r="V154" s="36"/>
      <c r="W154" s="27">
        <f>U154+V154</f>
        <v>18459800</v>
      </c>
      <c r="X154" s="36"/>
      <c r="Y154" s="27">
        <f>W154+X154</f>
        <v>18459800</v>
      </c>
      <c r="Z154" s="41"/>
      <c r="AA154" s="29">
        <v>18459800</v>
      </c>
      <c r="AB154" s="30">
        <f t="shared" si="72"/>
        <v>18459800</v>
      </c>
      <c r="AC154" s="29"/>
      <c r="AD154" s="30">
        <f t="shared" si="73"/>
        <v>18459800</v>
      </c>
    </row>
    <row r="155" spans="1:30" ht="27" customHeight="1">
      <c r="A155" s="31"/>
      <c r="B155" s="31" t="s">
        <v>305</v>
      </c>
      <c r="C155" s="45" t="s">
        <v>306</v>
      </c>
      <c r="D155" s="50">
        <v>0</v>
      </c>
      <c r="E155" s="38"/>
      <c r="F155" s="26"/>
      <c r="G155" s="36">
        <f>D155+F155</f>
        <v>0</v>
      </c>
      <c r="H155" s="26"/>
      <c r="I155" s="36"/>
      <c r="J155" s="67">
        <v>3175045.1</v>
      </c>
      <c r="K155" s="42">
        <f>D155+J155</f>
        <v>3175045.1</v>
      </c>
      <c r="L155" s="26"/>
      <c r="M155" s="36">
        <v>29139975.219999999</v>
      </c>
      <c r="N155" s="36"/>
      <c r="O155" s="36">
        <v>29139975.219999999</v>
      </c>
      <c r="P155" s="36"/>
      <c r="Q155" s="27">
        <f>O155+P155</f>
        <v>29139975.219999999</v>
      </c>
      <c r="R155" s="36">
        <v>3835291</v>
      </c>
      <c r="S155" s="27"/>
      <c r="T155" s="27"/>
      <c r="U155" s="27">
        <f t="shared" si="71"/>
        <v>29139975.219999999</v>
      </c>
      <c r="V155" s="27"/>
      <c r="W155" s="27">
        <f>U155+V155</f>
        <v>29139975.219999999</v>
      </c>
      <c r="X155" s="27"/>
      <c r="Y155" s="27">
        <f>W155+X155</f>
        <v>29139975.219999999</v>
      </c>
      <c r="Z155" s="37">
        <v>3835291</v>
      </c>
      <c r="AA155" s="29"/>
      <c r="AB155" s="30">
        <f t="shared" si="72"/>
        <v>3835291</v>
      </c>
      <c r="AC155" s="29"/>
      <c r="AD155" s="30">
        <f t="shared" si="73"/>
        <v>3835291</v>
      </c>
    </row>
    <row r="156" spans="1:30" ht="27" customHeight="1">
      <c r="A156" s="31">
        <v>735</v>
      </c>
      <c r="B156" s="31" t="s">
        <v>305</v>
      </c>
      <c r="C156" s="45" t="s">
        <v>306</v>
      </c>
      <c r="D156" s="50"/>
      <c r="E156" s="38"/>
      <c r="F156" s="26"/>
      <c r="G156" s="36"/>
      <c r="H156" s="26"/>
      <c r="I156" s="36"/>
      <c r="J156" s="67"/>
      <c r="K156" s="42"/>
      <c r="L156" s="26"/>
      <c r="M156" s="36"/>
      <c r="N156" s="36"/>
      <c r="O156" s="36"/>
      <c r="P156" s="36"/>
      <c r="Q156" s="27">
        <v>0</v>
      </c>
      <c r="R156" s="36"/>
      <c r="S156" s="27"/>
      <c r="T156" s="27"/>
      <c r="U156" s="27">
        <f t="shared" si="71"/>
        <v>0</v>
      </c>
      <c r="V156" s="27"/>
      <c r="W156" s="27">
        <f>U156+V156</f>
        <v>0</v>
      </c>
      <c r="X156" s="27"/>
      <c r="Y156" s="27">
        <f>W156+X156</f>
        <v>0</v>
      </c>
      <c r="Z156" s="37">
        <v>0</v>
      </c>
      <c r="AA156" s="29"/>
      <c r="AB156" s="30">
        <f t="shared" si="72"/>
        <v>0</v>
      </c>
      <c r="AC156" s="29"/>
      <c r="AD156" s="30">
        <f t="shared" si="73"/>
        <v>0</v>
      </c>
    </row>
    <row r="157" spans="1:30" ht="25.5" customHeight="1">
      <c r="A157" s="13">
        <v>715</v>
      </c>
      <c r="B157" s="13" t="s">
        <v>307</v>
      </c>
      <c r="C157" s="22" t="s">
        <v>308</v>
      </c>
      <c r="D157" s="23">
        <f t="shared" ref="D157:K157" si="79">D158</f>
        <v>0</v>
      </c>
      <c r="E157" s="23">
        <f t="shared" si="79"/>
        <v>0</v>
      </c>
      <c r="F157" s="23">
        <f t="shared" si="79"/>
        <v>0</v>
      </c>
      <c r="G157" s="23">
        <f t="shared" si="79"/>
        <v>0</v>
      </c>
      <c r="H157" s="23">
        <f t="shared" si="79"/>
        <v>0</v>
      </c>
      <c r="I157" s="23">
        <f t="shared" si="79"/>
        <v>0</v>
      </c>
      <c r="J157" s="24">
        <f t="shared" si="79"/>
        <v>110768</v>
      </c>
      <c r="K157" s="25">
        <f t="shared" si="79"/>
        <v>110768</v>
      </c>
      <c r="L157" s="26"/>
      <c r="M157" s="27">
        <f>M158</f>
        <v>0</v>
      </c>
      <c r="N157" s="27"/>
      <c r="O157" s="27">
        <f>O158</f>
        <v>0</v>
      </c>
      <c r="P157" s="27"/>
      <c r="Q157" s="27">
        <f>O157+P157</f>
        <v>0</v>
      </c>
      <c r="R157" s="29"/>
      <c r="S157" s="27"/>
      <c r="T157" s="27"/>
      <c r="U157" s="27">
        <f t="shared" si="71"/>
        <v>0</v>
      </c>
      <c r="V157" s="27"/>
      <c r="W157" s="27">
        <f>U157+V157</f>
        <v>0</v>
      </c>
      <c r="X157" s="27"/>
      <c r="Y157" s="27">
        <f>W157+X157</f>
        <v>0</v>
      </c>
      <c r="Z157" s="41"/>
      <c r="AA157" s="29"/>
      <c r="AB157" s="30">
        <f t="shared" si="72"/>
        <v>0</v>
      </c>
      <c r="AC157" s="29"/>
      <c r="AD157" s="30">
        <f t="shared" si="73"/>
        <v>0</v>
      </c>
    </row>
    <row r="158" spans="1:30" ht="12.75" hidden="1" customHeight="1">
      <c r="A158" s="31"/>
      <c r="B158" s="31" t="s">
        <v>309</v>
      </c>
      <c r="C158" s="45" t="s">
        <v>310</v>
      </c>
      <c r="D158" s="23">
        <f t="shared" ref="D158:K158" si="80">D159+D160</f>
        <v>0</v>
      </c>
      <c r="E158" s="23">
        <f t="shared" si="80"/>
        <v>0</v>
      </c>
      <c r="F158" s="23">
        <f t="shared" si="80"/>
        <v>0</v>
      </c>
      <c r="G158" s="23">
        <f t="shared" si="80"/>
        <v>0</v>
      </c>
      <c r="H158" s="23">
        <f t="shared" si="80"/>
        <v>0</v>
      </c>
      <c r="I158" s="23">
        <f t="shared" si="80"/>
        <v>0</v>
      </c>
      <c r="J158" s="24">
        <f t="shared" si="80"/>
        <v>110768</v>
      </c>
      <c r="K158" s="25">
        <f t="shared" si="80"/>
        <v>110768</v>
      </c>
      <c r="L158" s="26"/>
      <c r="M158" s="36">
        <f>M159+M160</f>
        <v>0</v>
      </c>
      <c r="N158" s="36"/>
      <c r="O158" s="36">
        <f>O159+O160</f>
        <v>0</v>
      </c>
      <c r="P158" s="36"/>
      <c r="Q158" s="36"/>
      <c r="R158" s="29"/>
      <c r="S158" s="36"/>
      <c r="T158" s="36"/>
      <c r="U158" s="27">
        <f t="shared" si="71"/>
        <v>0</v>
      </c>
      <c r="V158" s="36"/>
      <c r="W158" s="27">
        <f>S158+V158</f>
        <v>0</v>
      </c>
      <c r="X158" s="36"/>
      <c r="Y158" s="27">
        <f>U158+X158</f>
        <v>0</v>
      </c>
      <c r="Z158" s="41"/>
      <c r="AA158" s="29"/>
      <c r="AB158" s="30">
        <f t="shared" si="72"/>
        <v>0</v>
      </c>
      <c r="AC158" s="29"/>
      <c r="AD158" s="30">
        <f t="shared" si="73"/>
        <v>0</v>
      </c>
    </row>
    <row r="159" spans="1:30" ht="39.75" hidden="1" customHeight="1">
      <c r="A159" s="31"/>
      <c r="B159" s="73" t="s">
        <v>311</v>
      </c>
      <c r="C159" s="45" t="s">
        <v>312</v>
      </c>
      <c r="D159" s="23"/>
      <c r="E159" s="38"/>
      <c r="F159" s="26"/>
      <c r="G159" s="27"/>
      <c r="H159" s="26"/>
      <c r="I159" s="27"/>
      <c r="J159" s="67">
        <v>79268</v>
      </c>
      <c r="K159" s="42">
        <f>D159+J159</f>
        <v>79268</v>
      </c>
      <c r="L159" s="26"/>
      <c r="M159" s="36"/>
      <c r="N159" s="36"/>
      <c r="O159" s="36"/>
      <c r="P159" s="36"/>
      <c r="Q159" s="36"/>
      <c r="R159" s="29"/>
      <c r="S159" s="36"/>
      <c r="T159" s="36"/>
      <c r="U159" s="27">
        <f t="shared" si="71"/>
        <v>0</v>
      </c>
      <c r="V159" s="36"/>
      <c r="W159" s="27">
        <f>S159+V159</f>
        <v>0</v>
      </c>
      <c r="X159" s="36"/>
      <c r="Y159" s="27">
        <f>U159+X159</f>
        <v>0</v>
      </c>
      <c r="Z159" s="41"/>
      <c r="AA159" s="29"/>
      <c r="AB159" s="30">
        <f t="shared" si="72"/>
        <v>0</v>
      </c>
      <c r="AC159" s="29"/>
      <c r="AD159" s="30">
        <f t="shared" si="73"/>
        <v>0</v>
      </c>
    </row>
    <row r="160" spans="1:30" ht="30" hidden="1" customHeight="1">
      <c r="A160" s="31"/>
      <c r="B160" s="73" t="s">
        <v>313</v>
      </c>
      <c r="C160" s="45" t="s">
        <v>314</v>
      </c>
      <c r="D160" s="23"/>
      <c r="E160" s="38"/>
      <c r="F160" s="26"/>
      <c r="G160" s="27"/>
      <c r="H160" s="26"/>
      <c r="I160" s="27"/>
      <c r="J160" s="67">
        <v>31500</v>
      </c>
      <c r="K160" s="40">
        <f>D160+J160</f>
        <v>31500</v>
      </c>
      <c r="L160" s="26"/>
      <c r="M160" s="36"/>
      <c r="N160" s="36"/>
      <c r="O160" s="36"/>
      <c r="P160" s="36"/>
      <c r="Q160" s="36"/>
      <c r="R160" s="29"/>
      <c r="S160" s="36"/>
      <c r="T160" s="36"/>
      <c r="U160" s="27">
        <f t="shared" si="71"/>
        <v>0</v>
      </c>
      <c r="V160" s="36"/>
      <c r="W160" s="27">
        <f>S160+V160</f>
        <v>0</v>
      </c>
      <c r="X160" s="36"/>
      <c r="Y160" s="27">
        <f>U160+X160</f>
        <v>0</v>
      </c>
      <c r="Z160" s="41"/>
      <c r="AA160" s="29"/>
      <c r="AB160" s="30">
        <f t="shared" si="72"/>
        <v>0</v>
      </c>
      <c r="AC160" s="29"/>
      <c r="AD160" s="30">
        <f t="shared" si="73"/>
        <v>0</v>
      </c>
    </row>
    <row r="161" spans="1:30" ht="40.5" customHeight="1">
      <c r="A161" s="13">
        <v>705</v>
      </c>
      <c r="B161" s="13" t="s">
        <v>315</v>
      </c>
      <c r="C161" s="22" t="s">
        <v>316</v>
      </c>
      <c r="D161" s="23"/>
      <c r="E161" s="38"/>
      <c r="F161" s="26"/>
      <c r="G161" s="27"/>
      <c r="H161" s="26"/>
      <c r="I161" s="27"/>
      <c r="J161" s="67"/>
      <c r="K161" s="40">
        <v>0</v>
      </c>
      <c r="L161" s="26">
        <f>L162</f>
        <v>665853</v>
      </c>
      <c r="M161" s="36">
        <f>M162</f>
        <v>0</v>
      </c>
      <c r="N161" s="36"/>
      <c r="O161" s="36">
        <f>O162</f>
        <v>0</v>
      </c>
      <c r="P161" s="36"/>
      <c r="Q161" s="27">
        <f>O161+P161</f>
        <v>0</v>
      </c>
      <c r="R161" s="29"/>
      <c r="S161" s="27"/>
      <c r="T161" s="27"/>
      <c r="U161" s="27">
        <f t="shared" si="71"/>
        <v>0</v>
      </c>
      <c r="V161" s="27"/>
      <c r="W161" s="27">
        <f>U161+V161</f>
        <v>0</v>
      </c>
      <c r="X161" s="27"/>
      <c r="Y161" s="27">
        <f>W161+X161</f>
        <v>0</v>
      </c>
      <c r="Z161" s="41"/>
      <c r="AA161" s="29"/>
      <c r="AB161" s="30">
        <f t="shared" si="72"/>
        <v>0</v>
      </c>
      <c r="AC161" s="29"/>
      <c r="AD161" s="30">
        <f t="shared" si="73"/>
        <v>0</v>
      </c>
    </row>
    <row r="162" spans="1:30" ht="46.5" hidden="1" customHeight="1">
      <c r="A162" s="31"/>
      <c r="B162" s="31" t="s">
        <v>317</v>
      </c>
      <c r="C162" s="45" t="s">
        <v>318</v>
      </c>
      <c r="D162" s="23"/>
      <c r="E162" s="38"/>
      <c r="F162" s="26"/>
      <c r="G162" s="27"/>
      <c r="H162" s="26"/>
      <c r="I162" s="27"/>
      <c r="J162" s="67"/>
      <c r="K162" s="40">
        <v>0</v>
      </c>
      <c r="L162" s="26">
        <v>665853</v>
      </c>
      <c r="M162" s="36"/>
      <c r="N162" s="36"/>
      <c r="O162" s="36"/>
      <c r="P162" s="36"/>
      <c r="Q162" s="36"/>
      <c r="R162" s="29"/>
      <c r="S162" s="36"/>
      <c r="T162" s="36"/>
      <c r="U162" s="27">
        <f t="shared" si="71"/>
        <v>0</v>
      </c>
      <c r="V162" s="36"/>
      <c r="W162" s="27">
        <f>S162+V162</f>
        <v>0</v>
      </c>
      <c r="X162" s="36"/>
      <c r="Y162" s="27">
        <f>U162+X162</f>
        <v>0</v>
      </c>
      <c r="Z162" s="41"/>
      <c r="AA162" s="29"/>
      <c r="AB162" s="30">
        <f t="shared" si="72"/>
        <v>0</v>
      </c>
      <c r="AC162" s="29"/>
      <c r="AD162" s="30">
        <f t="shared" si="73"/>
        <v>0</v>
      </c>
    </row>
    <row r="163" spans="1:30" ht="16.5" customHeight="1">
      <c r="A163" s="31"/>
      <c r="B163" s="73"/>
      <c r="C163" s="45" t="s">
        <v>319</v>
      </c>
      <c r="D163" s="23" t="e">
        <f t="shared" ref="D163:K163" si="81">D7</f>
        <v>#REF!</v>
      </c>
      <c r="E163" s="23" t="e">
        <f t="shared" si="81"/>
        <v>#REF!</v>
      </c>
      <c r="F163" s="23" t="e">
        <f t="shared" si="81"/>
        <v>#REF!</v>
      </c>
      <c r="G163" s="23" t="e">
        <f t="shared" si="81"/>
        <v>#REF!</v>
      </c>
      <c r="H163" s="23" t="e">
        <f t="shared" si="81"/>
        <v>#REF!</v>
      </c>
      <c r="I163" s="23" t="e">
        <f t="shared" si="81"/>
        <v>#REF!</v>
      </c>
      <c r="J163" s="24" t="e">
        <f t="shared" si="81"/>
        <v>#REF!</v>
      </c>
      <c r="K163" s="25" t="e">
        <f t="shared" si="81"/>
        <v>#REF!</v>
      </c>
      <c r="L163" s="26"/>
      <c r="M163" s="27">
        <f>M7</f>
        <v>76451400</v>
      </c>
      <c r="N163" s="27"/>
      <c r="O163" s="27">
        <f>O7</f>
        <v>76451400</v>
      </c>
      <c r="P163" s="27"/>
      <c r="Q163" s="27">
        <f>O163+P163</f>
        <v>76451400</v>
      </c>
      <c r="R163" s="27">
        <f>R7</f>
        <v>78810600</v>
      </c>
      <c r="S163" s="27"/>
      <c r="T163" s="27"/>
      <c r="U163" s="27">
        <f t="shared" si="71"/>
        <v>76451400</v>
      </c>
      <c r="V163" s="27"/>
      <c r="W163" s="27">
        <f>U163+V163</f>
        <v>76451400</v>
      </c>
      <c r="X163" s="27"/>
      <c r="Y163" s="27">
        <f>W163+X163</f>
        <v>76451400</v>
      </c>
      <c r="Z163" s="28">
        <f>Z7</f>
        <v>78810600</v>
      </c>
      <c r="AA163" s="29"/>
      <c r="AB163" s="30">
        <f t="shared" si="72"/>
        <v>78810600</v>
      </c>
      <c r="AC163" s="29"/>
      <c r="AD163" s="30">
        <f t="shared" si="73"/>
        <v>78810600</v>
      </c>
    </row>
    <row r="164" spans="1:30">
      <c r="A164" s="13"/>
      <c r="B164" s="13"/>
      <c r="C164" s="22" t="s">
        <v>320</v>
      </c>
      <c r="D164" s="23" t="e">
        <f t="shared" ref="D164:K164" si="82">D163+D112+D157</f>
        <v>#REF!</v>
      </c>
      <c r="E164" s="23" t="e">
        <f t="shared" si="82"/>
        <v>#REF!</v>
      </c>
      <c r="F164" s="23" t="e">
        <f t="shared" si="82"/>
        <v>#REF!</v>
      </c>
      <c r="G164" s="23" t="e">
        <f t="shared" si="82"/>
        <v>#REF!</v>
      </c>
      <c r="H164" s="23" t="e">
        <f t="shared" si="82"/>
        <v>#REF!</v>
      </c>
      <c r="I164" s="23" t="e">
        <f t="shared" si="82"/>
        <v>#REF!</v>
      </c>
      <c r="J164" s="24" t="e">
        <f t="shared" si="82"/>
        <v>#REF!</v>
      </c>
      <c r="K164" s="25" t="e">
        <f t="shared" si="82"/>
        <v>#REF!</v>
      </c>
      <c r="L164" s="26">
        <f>L111+L161</f>
        <v>4913658.6500000004</v>
      </c>
      <c r="M164" s="27">
        <f>M163+M111</f>
        <v>599505903.20000005</v>
      </c>
      <c r="N164" s="27">
        <f>N163+N111</f>
        <v>2793159</v>
      </c>
      <c r="O164" s="27">
        <f>O163+O111</f>
        <v>602299062.20000005</v>
      </c>
      <c r="P164" s="27">
        <f>P163+P111</f>
        <v>1558505.22</v>
      </c>
      <c r="Q164" s="27">
        <f>O164+P164</f>
        <v>603857567.42000008</v>
      </c>
      <c r="R164" s="27">
        <f>R163+R111</f>
        <v>590186082.15999997</v>
      </c>
      <c r="S164" s="27">
        <f>S163+S111</f>
        <v>-2352522.11</v>
      </c>
      <c r="T164" s="27">
        <f>T111</f>
        <v>25135715.34</v>
      </c>
      <c r="U164" s="27">
        <f t="shared" si="71"/>
        <v>628993282.76000011</v>
      </c>
      <c r="V164" s="27">
        <f>V111</f>
        <v>2975000</v>
      </c>
      <c r="W164" s="27">
        <f>U164+V164</f>
        <v>631968282.76000011</v>
      </c>
      <c r="X164" s="27">
        <f>X111</f>
        <v>-1543159</v>
      </c>
      <c r="Y164" s="27">
        <f>W164+X164</f>
        <v>630425123.76000011</v>
      </c>
      <c r="Z164" s="28">
        <f>Z163+Z111</f>
        <v>587833560.04999995</v>
      </c>
      <c r="AA164" s="75">
        <f>AA111</f>
        <v>19140920.260000002</v>
      </c>
      <c r="AB164" s="30">
        <f t="shared" si="72"/>
        <v>606974480.30999994</v>
      </c>
      <c r="AC164" s="75">
        <f>AC111</f>
        <v>0</v>
      </c>
      <c r="AD164" s="30">
        <f t="shared" si="73"/>
        <v>606974480.30999994</v>
      </c>
    </row>
    <row r="165" spans="1:30">
      <c r="D165"/>
      <c r="M165"/>
      <c r="N165"/>
      <c r="O165"/>
      <c r="P165"/>
      <c r="Q165" s="76">
        <f>O165+P165</f>
        <v>0</v>
      </c>
      <c r="R165"/>
      <c r="S165" s="76"/>
      <c r="T165" s="76"/>
      <c r="U165" s="76"/>
      <c r="V165" s="76"/>
      <c r="W165" s="76"/>
      <c r="X165" s="76"/>
      <c r="Y165" s="76"/>
      <c r="Z165" s="77"/>
    </row>
    <row r="166" spans="1:30">
      <c r="D166" s="78"/>
      <c r="M166" s="78">
        <f>M117+M125+M149</f>
        <v>372904303.20000005</v>
      </c>
      <c r="N166" s="78">
        <f>N117+N125+N149</f>
        <v>2793159</v>
      </c>
      <c r="O166" s="78">
        <f>O117+O125+O149</f>
        <v>375697462.20000005</v>
      </c>
      <c r="P166" s="78">
        <f>P117+P125+P149</f>
        <v>1558505.22</v>
      </c>
      <c r="Q166" s="76">
        <f>O166+PW164166</f>
        <v>375697462.20000005</v>
      </c>
      <c r="R166" s="78">
        <f>R117+R125+R149</f>
        <v>354128582.15999997</v>
      </c>
      <c r="S166" s="76"/>
      <c r="T166" s="76"/>
      <c r="U166" s="76"/>
      <c r="V166" s="76"/>
      <c r="W166" s="76"/>
      <c r="X166" s="76"/>
      <c r="Y166" s="76"/>
      <c r="Z166" s="78">
        <f>Z117+Z125+Z149</f>
        <v>351776060.05000001</v>
      </c>
    </row>
    <row r="167" spans="1:30">
      <c r="N167" s="1" t="s">
        <v>321</v>
      </c>
    </row>
  </sheetData>
  <mergeCells count="8">
    <mergeCell ref="AB3:AC3"/>
    <mergeCell ref="E3:F3"/>
    <mergeCell ref="B4:C4"/>
    <mergeCell ref="A6:B6"/>
    <mergeCell ref="E1:F1"/>
    <mergeCell ref="M1:Z1"/>
    <mergeCell ref="C2:F2"/>
    <mergeCell ref="G2:I2"/>
  </mergeCells>
  <pageMargins left="1.1417322834645669" right="0.39370078740157483" top="0.78740157480314965" bottom="0.78740157480314965" header="0.51181102362204722" footer="0.51181102362204722"/>
  <pageSetup paperSize="9" scale="55" firstPageNumber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Y164:AD164 A1"/>
    </sheetView>
  </sheetViews>
  <sheetFormatPr defaultRowHeight="12.75"/>
  <cols>
    <col min="1" max="1025" width="8.2851562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Y164:AD164 A1"/>
    </sheetView>
  </sheetViews>
  <sheetFormatPr defaultRowHeight="12.75"/>
  <cols>
    <col min="1" max="1025" width="8.2851562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1" activeCellId="1" sqref="Y164:AD164 K21"/>
    </sheetView>
  </sheetViews>
  <sheetFormatPr defaultRowHeight="12.75"/>
  <cols>
    <col min="1" max="1025" width="8.28515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ТИК</cp:lastModifiedBy>
  <cp:revision>15</cp:revision>
  <cp:lastPrinted>2020-10-22T11:42:36Z</cp:lastPrinted>
  <dcterms:created xsi:type="dcterms:W3CDTF">2010-07-01T06:45:52Z</dcterms:created>
  <dcterms:modified xsi:type="dcterms:W3CDTF">2020-10-22T12:29:54Z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Tycoon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