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1. Цел. показатели" sheetId="3" r:id="rId1"/>
    <sheet name="2. Основ. мероприят." sheetId="2" r:id="rId2"/>
  </sheets>
  <definedNames>
    <definedName name="_xlnm.Print_Titles" localSheetId="1">'2. Основ. мероприят.'!$4:$7</definedName>
  </definedNames>
  <calcPr calcId="144525"/>
</workbook>
</file>

<file path=xl/calcChain.xml><?xml version="1.0" encoding="utf-8"?>
<calcChain xmlns="http://schemas.openxmlformats.org/spreadsheetml/2006/main">
  <c r="F42" i="2" l="1"/>
  <c r="Q64" i="2"/>
  <c r="P64" i="2"/>
  <c r="O64" i="2"/>
  <c r="N64" i="2"/>
  <c r="M64" i="2"/>
  <c r="L64" i="2"/>
  <c r="K64" i="2"/>
  <c r="J64" i="2"/>
  <c r="I64" i="2"/>
  <c r="H64" i="2"/>
  <c r="G64" i="2"/>
  <c r="Q63" i="2"/>
  <c r="P63" i="2"/>
  <c r="O63" i="2"/>
  <c r="N63" i="2"/>
  <c r="M63" i="2"/>
  <c r="L63" i="2"/>
  <c r="K63" i="2"/>
  <c r="J63" i="2"/>
  <c r="I63" i="2"/>
  <c r="H63" i="2"/>
  <c r="G63" i="2"/>
  <c r="Q62" i="2"/>
  <c r="P62" i="2"/>
  <c r="O62" i="2"/>
  <c r="N62" i="2"/>
  <c r="M62" i="2"/>
  <c r="L62" i="2"/>
  <c r="K62" i="2"/>
  <c r="J62" i="2"/>
  <c r="I62" i="2"/>
  <c r="H62" i="2"/>
  <c r="G62" i="2"/>
  <c r="Q61" i="2"/>
  <c r="P61" i="2"/>
  <c r="O61" i="2"/>
  <c r="N61" i="2"/>
  <c r="M61" i="2"/>
  <c r="L61" i="2"/>
  <c r="K61" i="2"/>
  <c r="J61" i="2"/>
  <c r="I61" i="2"/>
  <c r="H61" i="2"/>
  <c r="G61" i="2"/>
  <c r="F64" i="2"/>
  <c r="F63" i="2"/>
  <c r="F62" i="2"/>
  <c r="F61" i="2"/>
  <c r="Q43" i="2"/>
  <c r="Q74" i="2" s="1"/>
  <c r="P43" i="2"/>
  <c r="P74" i="2" s="1"/>
  <c r="O43" i="2"/>
  <c r="O74" i="2" s="1"/>
  <c r="N43" i="2"/>
  <c r="N74" i="2" s="1"/>
  <c r="M43" i="2"/>
  <c r="M74" i="2" s="1"/>
  <c r="L43" i="2"/>
  <c r="L74" i="2" s="1"/>
  <c r="K43" i="2"/>
  <c r="K74" i="2" s="1"/>
  <c r="J43" i="2"/>
  <c r="J74" i="2" s="1"/>
  <c r="I43" i="2"/>
  <c r="I74" i="2" s="1"/>
  <c r="H43" i="2"/>
  <c r="H74" i="2" s="1"/>
  <c r="G43" i="2"/>
  <c r="G74" i="2" s="1"/>
  <c r="Q42" i="2"/>
  <c r="Q73" i="2" s="1"/>
  <c r="P42" i="2"/>
  <c r="P73" i="2" s="1"/>
  <c r="O42" i="2"/>
  <c r="O73" i="2" s="1"/>
  <c r="N42" i="2"/>
  <c r="N73" i="2" s="1"/>
  <c r="M42" i="2"/>
  <c r="M73" i="2" s="1"/>
  <c r="L42" i="2"/>
  <c r="L73" i="2" s="1"/>
  <c r="K42" i="2"/>
  <c r="K73" i="2" s="1"/>
  <c r="J42" i="2"/>
  <c r="J73" i="2" s="1"/>
  <c r="I42" i="2"/>
  <c r="I73" i="2" s="1"/>
  <c r="H42" i="2"/>
  <c r="H73" i="2" s="1"/>
  <c r="G42" i="2"/>
  <c r="G73" i="2" s="1"/>
  <c r="Q41" i="2"/>
  <c r="Q72" i="2" s="1"/>
  <c r="P41" i="2"/>
  <c r="P72" i="2" s="1"/>
  <c r="O41" i="2"/>
  <c r="O72" i="2" s="1"/>
  <c r="N41" i="2"/>
  <c r="N72" i="2" s="1"/>
  <c r="M41" i="2"/>
  <c r="M72" i="2" s="1"/>
  <c r="L41" i="2"/>
  <c r="L72" i="2" s="1"/>
  <c r="K41" i="2"/>
  <c r="K72" i="2" s="1"/>
  <c r="J41" i="2"/>
  <c r="J72" i="2" s="1"/>
  <c r="I41" i="2"/>
  <c r="I72" i="2" s="1"/>
  <c r="H41" i="2"/>
  <c r="H72" i="2" s="1"/>
  <c r="G41" i="2"/>
  <c r="G72" i="2" s="1"/>
  <c r="Q40" i="2"/>
  <c r="Q71" i="2" s="1"/>
  <c r="P40" i="2"/>
  <c r="P71" i="2" s="1"/>
  <c r="O40" i="2"/>
  <c r="O71" i="2" s="1"/>
  <c r="N40" i="2"/>
  <c r="N71" i="2" s="1"/>
  <c r="M40" i="2"/>
  <c r="M71" i="2" s="1"/>
  <c r="L40" i="2"/>
  <c r="L71" i="2" s="1"/>
  <c r="K40" i="2"/>
  <c r="K71" i="2" s="1"/>
  <c r="J40" i="2"/>
  <c r="J71" i="2" s="1"/>
  <c r="I40" i="2"/>
  <c r="I71" i="2" s="1"/>
  <c r="H40" i="2"/>
  <c r="H71" i="2" s="1"/>
  <c r="G40" i="2"/>
  <c r="G71" i="2" s="1"/>
  <c r="F43" i="2"/>
  <c r="E43" i="2" s="1"/>
  <c r="F41" i="2"/>
  <c r="F40" i="2"/>
  <c r="F71" i="2" s="1"/>
  <c r="E95" i="2"/>
  <c r="E94" i="2"/>
  <c r="E93" i="2"/>
  <c r="E92" i="2"/>
  <c r="E90" i="2"/>
  <c r="E89" i="2"/>
  <c r="E88" i="2"/>
  <c r="E87" i="2"/>
  <c r="E84" i="2"/>
  <c r="E83" i="2"/>
  <c r="E82" i="2"/>
  <c r="E69" i="2"/>
  <c r="E68" i="2"/>
  <c r="E67" i="2"/>
  <c r="E66" i="2"/>
  <c r="E59" i="2"/>
  <c r="E58" i="2"/>
  <c r="E57" i="2"/>
  <c r="E56" i="2"/>
  <c r="E54" i="2"/>
  <c r="E53" i="2"/>
  <c r="E52" i="2"/>
  <c r="E51" i="2"/>
  <c r="E48" i="2"/>
  <c r="E47" i="2"/>
  <c r="E46" i="2"/>
  <c r="E45" i="2"/>
  <c r="E38" i="2"/>
  <c r="E37" i="2"/>
  <c r="E36" i="2"/>
  <c r="E35" i="2"/>
  <c r="E33" i="2"/>
  <c r="E32" i="2"/>
  <c r="E31" i="2"/>
  <c r="E30" i="2"/>
  <c r="E28" i="2"/>
  <c r="E27" i="2"/>
  <c r="E26" i="2"/>
  <c r="E25" i="2"/>
  <c r="E23" i="2"/>
  <c r="E22" i="2"/>
  <c r="E21" i="2"/>
  <c r="E20" i="2"/>
  <c r="E18" i="2"/>
  <c r="E17" i="2"/>
  <c r="E16" i="2"/>
  <c r="E15" i="2"/>
  <c r="Q79" i="2"/>
  <c r="P79" i="2"/>
  <c r="O79" i="2"/>
  <c r="N79" i="2"/>
  <c r="M79" i="2"/>
  <c r="L79" i="2"/>
  <c r="K79" i="2"/>
  <c r="J79" i="2"/>
  <c r="I79" i="2"/>
  <c r="H79" i="2"/>
  <c r="G79" i="2"/>
  <c r="F79" i="2"/>
  <c r="Q78" i="2"/>
  <c r="P78" i="2"/>
  <c r="O78" i="2"/>
  <c r="N78" i="2"/>
  <c r="M78" i="2"/>
  <c r="L78" i="2"/>
  <c r="K78" i="2"/>
  <c r="J78" i="2"/>
  <c r="I78" i="2"/>
  <c r="H78" i="2"/>
  <c r="G78" i="2"/>
  <c r="F78" i="2"/>
  <c r="Q77" i="2"/>
  <c r="P77" i="2"/>
  <c r="O77" i="2"/>
  <c r="N77" i="2"/>
  <c r="M77" i="2"/>
  <c r="L77" i="2"/>
  <c r="K77" i="2"/>
  <c r="J77" i="2"/>
  <c r="I77" i="2"/>
  <c r="H77" i="2"/>
  <c r="G77" i="2"/>
  <c r="F77" i="2"/>
  <c r="Q76" i="2"/>
  <c r="P76" i="2"/>
  <c r="O76" i="2"/>
  <c r="N76" i="2"/>
  <c r="M76" i="2"/>
  <c r="L76" i="2"/>
  <c r="K76" i="2"/>
  <c r="J76" i="2"/>
  <c r="I76" i="2"/>
  <c r="H76" i="2"/>
  <c r="G76" i="2"/>
  <c r="F76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Q102" i="2"/>
  <c r="Q101" i="2" s="1"/>
  <c r="P102" i="2"/>
  <c r="O102" i="2"/>
  <c r="N102" i="2"/>
  <c r="N101" i="2" s="1"/>
  <c r="M102" i="2"/>
  <c r="M101" i="2" s="1"/>
  <c r="L102" i="2"/>
  <c r="L101" i="2" s="1"/>
  <c r="K102" i="2"/>
  <c r="J102" i="2"/>
  <c r="I102" i="2"/>
  <c r="I101" i="2" s="1"/>
  <c r="H102" i="2"/>
  <c r="G102" i="2"/>
  <c r="F102" i="2"/>
  <c r="Q110" i="2"/>
  <c r="P110" i="2"/>
  <c r="P100" i="2" s="1"/>
  <c r="O110" i="2"/>
  <c r="N110" i="2"/>
  <c r="M110" i="2"/>
  <c r="L110" i="2"/>
  <c r="L100" i="2" s="1"/>
  <c r="K110" i="2"/>
  <c r="J110" i="2"/>
  <c r="I110" i="2"/>
  <c r="H110" i="2"/>
  <c r="H100" i="2" s="1"/>
  <c r="G110" i="2"/>
  <c r="F110" i="2"/>
  <c r="Q109" i="2"/>
  <c r="P109" i="2"/>
  <c r="P99" i="2" s="1"/>
  <c r="O109" i="2"/>
  <c r="N109" i="2"/>
  <c r="M109" i="2"/>
  <c r="L109" i="2"/>
  <c r="L99" i="2" s="1"/>
  <c r="K109" i="2"/>
  <c r="J109" i="2"/>
  <c r="I109" i="2"/>
  <c r="H109" i="2"/>
  <c r="H99" i="2" s="1"/>
  <c r="G109" i="2"/>
  <c r="F109" i="2"/>
  <c r="Q108" i="2"/>
  <c r="P108" i="2"/>
  <c r="P98" i="2" s="1"/>
  <c r="O108" i="2"/>
  <c r="N108" i="2"/>
  <c r="M108" i="2"/>
  <c r="L108" i="2"/>
  <c r="L98" i="2" s="1"/>
  <c r="K108" i="2"/>
  <c r="J108" i="2"/>
  <c r="I108" i="2"/>
  <c r="H108" i="2"/>
  <c r="G108" i="2"/>
  <c r="F108" i="2"/>
  <c r="Q107" i="2"/>
  <c r="Q106" i="2" s="1"/>
  <c r="P107" i="2"/>
  <c r="P106" i="2" s="1"/>
  <c r="O107" i="2"/>
  <c r="O106" i="2" s="1"/>
  <c r="N107" i="2"/>
  <c r="N106" i="2" s="1"/>
  <c r="M107" i="2"/>
  <c r="M106" i="2" s="1"/>
  <c r="L107" i="2"/>
  <c r="L106" i="2" s="1"/>
  <c r="K107" i="2"/>
  <c r="K106" i="2" s="1"/>
  <c r="J107" i="2"/>
  <c r="J106" i="2" s="1"/>
  <c r="I107" i="2"/>
  <c r="I106" i="2" s="1"/>
  <c r="H107" i="2"/>
  <c r="H106" i="2" s="1"/>
  <c r="G107" i="2"/>
  <c r="G106" i="2" s="1"/>
  <c r="F107" i="2"/>
  <c r="Q91" i="2"/>
  <c r="P91" i="2"/>
  <c r="O91" i="2"/>
  <c r="N91" i="2"/>
  <c r="M91" i="2"/>
  <c r="L91" i="2"/>
  <c r="K91" i="2"/>
  <c r="J91" i="2"/>
  <c r="I91" i="2"/>
  <c r="H91" i="2"/>
  <c r="G91" i="2"/>
  <c r="F91" i="2"/>
  <c r="Q86" i="2"/>
  <c r="P86" i="2"/>
  <c r="O86" i="2"/>
  <c r="N86" i="2"/>
  <c r="M86" i="2"/>
  <c r="L86" i="2"/>
  <c r="K86" i="2"/>
  <c r="J86" i="2"/>
  <c r="I86" i="2"/>
  <c r="H86" i="2"/>
  <c r="G86" i="2"/>
  <c r="F86" i="2"/>
  <c r="Q65" i="2"/>
  <c r="P65" i="2"/>
  <c r="O65" i="2"/>
  <c r="N65" i="2"/>
  <c r="M65" i="2"/>
  <c r="L65" i="2"/>
  <c r="K65" i="2"/>
  <c r="J65" i="2"/>
  <c r="I65" i="2"/>
  <c r="H65" i="2"/>
  <c r="G65" i="2"/>
  <c r="F65" i="2"/>
  <c r="Q55" i="2"/>
  <c r="P55" i="2"/>
  <c r="O55" i="2"/>
  <c r="N55" i="2"/>
  <c r="M55" i="2"/>
  <c r="L55" i="2"/>
  <c r="K55" i="2"/>
  <c r="J55" i="2"/>
  <c r="I55" i="2"/>
  <c r="H55" i="2"/>
  <c r="G55" i="2"/>
  <c r="F55" i="2"/>
  <c r="Q50" i="2"/>
  <c r="P50" i="2"/>
  <c r="O50" i="2"/>
  <c r="N50" i="2"/>
  <c r="M50" i="2"/>
  <c r="L50" i="2"/>
  <c r="K50" i="2"/>
  <c r="J50" i="2"/>
  <c r="I50" i="2"/>
  <c r="H50" i="2"/>
  <c r="G50" i="2"/>
  <c r="F50" i="2"/>
  <c r="Q44" i="2"/>
  <c r="P44" i="2"/>
  <c r="O44" i="2"/>
  <c r="N44" i="2"/>
  <c r="M44" i="2"/>
  <c r="L44" i="2"/>
  <c r="K44" i="2"/>
  <c r="J44" i="2"/>
  <c r="I44" i="2"/>
  <c r="H44" i="2"/>
  <c r="G44" i="2"/>
  <c r="F44" i="2"/>
  <c r="Q34" i="2"/>
  <c r="P34" i="2"/>
  <c r="O34" i="2"/>
  <c r="N34" i="2"/>
  <c r="M34" i="2"/>
  <c r="L34" i="2"/>
  <c r="K34" i="2"/>
  <c r="J34" i="2"/>
  <c r="I34" i="2"/>
  <c r="H34" i="2"/>
  <c r="G34" i="2"/>
  <c r="F34" i="2"/>
  <c r="Q29" i="2"/>
  <c r="P29" i="2"/>
  <c r="O29" i="2"/>
  <c r="N29" i="2"/>
  <c r="M29" i="2"/>
  <c r="L29" i="2"/>
  <c r="K29" i="2"/>
  <c r="J29" i="2"/>
  <c r="I29" i="2"/>
  <c r="H29" i="2"/>
  <c r="G29" i="2"/>
  <c r="F29" i="2"/>
  <c r="Q24" i="2"/>
  <c r="P24" i="2"/>
  <c r="O24" i="2"/>
  <c r="N24" i="2"/>
  <c r="M24" i="2"/>
  <c r="L24" i="2"/>
  <c r="K24" i="2"/>
  <c r="J24" i="2"/>
  <c r="I24" i="2"/>
  <c r="H24" i="2"/>
  <c r="G24" i="2"/>
  <c r="F24" i="2"/>
  <c r="Q14" i="2"/>
  <c r="P14" i="2"/>
  <c r="O14" i="2"/>
  <c r="N14" i="2"/>
  <c r="M14" i="2"/>
  <c r="L14" i="2"/>
  <c r="K14" i="2"/>
  <c r="J14" i="2"/>
  <c r="I14" i="2"/>
  <c r="H14" i="2"/>
  <c r="G14" i="2"/>
  <c r="F14" i="2"/>
  <c r="Q19" i="2"/>
  <c r="P19" i="2"/>
  <c r="O19" i="2"/>
  <c r="N19" i="2"/>
  <c r="M19" i="2"/>
  <c r="L19" i="2"/>
  <c r="K19" i="2"/>
  <c r="J19" i="2"/>
  <c r="I19" i="2"/>
  <c r="H19" i="2"/>
  <c r="G19" i="2"/>
  <c r="F19" i="2"/>
  <c r="F72" i="2" l="1"/>
  <c r="E62" i="2"/>
  <c r="E65" i="2"/>
  <c r="E86" i="2"/>
  <c r="E91" i="2"/>
  <c r="E107" i="2"/>
  <c r="L39" i="2"/>
  <c r="E108" i="2"/>
  <c r="E110" i="2"/>
  <c r="E105" i="2"/>
  <c r="E76" i="2"/>
  <c r="F73" i="2"/>
  <c r="E44" i="2"/>
  <c r="E77" i="2"/>
  <c r="E78" i="2"/>
  <c r="E79" i="2"/>
  <c r="E61" i="2"/>
  <c r="E29" i="2"/>
  <c r="E34" i="2"/>
  <c r="F74" i="2"/>
  <c r="E64" i="2"/>
  <c r="E63" i="2"/>
  <c r="I39" i="2"/>
  <c r="M39" i="2"/>
  <c r="Q39" i="2"/>
  <c r="E19" i="2"/>
  <c r="E40" i="2"/>
  <c r="F101" i="2"/>
  <c r="E24" i="2"/>
  <c r="E109" i="2"/>
  <c r="G39" i="2"/>
  <c r="E104" i="2"/>
  <c r="G101" i="2"/>
  <c r="P101" i="2"/>
  <c r="P39" i="2"/>
  <c r="O39" i="2"/>
  <c r="O101" i="2"/>
  <c r="K101" i="2"/>
  <c r="K39" i="2"/>
  <c r="H39" i="2"/>
  <c r="H98" i="2"/>
  <c r="H101" i="2"/>
  <c r="E14" i="2"/>
  <c r="E41" i="2"/>
  <c r="E103" i="2"/>
  <c r="E102" i="2"/>
  <c r="E42" i="2"/>
  <c r="G98" i="2"/>
  <c r="K98" i="2"/>
  <c r="O98" i="2"/>
  <c r="G99" i="2"/>
  <c r="K99" i="2"/>
  <c r="O99" i="2"/>
  <c r="G100" i="2"/>
  <c r="K100" i="2"/>
  <c r="O100" i="2"/>
  <c r="F97" i="2"/>
  <c r="J97" i="2"/>
  <c r="N97" i="2"/>
  <c r="F98" i="2"/>
  <c r="J98" i="2"/>
  <c r="N98" i="2"/>
  <c r="F99" i="2"/>
  <c r="J99" i="2"/>
  <c r="N99" i="2"/>
  <c r="F100" i="2"/>
  <c r="J100" i="2"/>
  <c r="N100" i="2"/>
  <c r="I98" i="2"/>
  <c r="M98" i="2"/>
  <c r="Q98" i="2"/>
  <c r="I99" i="2"/>
  <c r="M99" i="2"/>
  <c r="Q99" i="2"/>
  <c r="I100" i="2"/>
  <c r="M100" i="2"/>
  <c r="Q100" i="2"/>
  <c r="I97" i="2"/>
  <c r="M97" i="2"/>
  <c r="Q97" i="2"/>
  <c r="H97" i="2"/>
  <c r="H96" i="2" s="1"/>
  <c r="L97" i="2"/>
  <c r="L96" i="2" s="1"/>
  <c r="P97" i="2"/>
  <c r="P96" i="2" s="1"/>
  <c r="J101" i="2"/>
  <c r="G97" i="2"/>
  <c r="K97" i="2"/>
  <c r="O97" i="2"/>
  <c r="I75" i="2"/>
  <c r="I85" i="2" s="1"/>
  <c r="I81" i="2" s="1"/>
  <c r="G75" i="2"/>
  <c r="G85" i="2" s="1"/>
  <c r="F75" i="2"/>
  <c r="F85" i="2" s="1"/>
  <c r="N75" i="2"/>
  <c r="N85" i="2" s="1"/>
  <c r="N81" i="2" s="1"/>
  <c r="M75" i="2"/>
  <c r="M85" i="2" s="1"/>
  <c r="M81" i="2" s="1"/>
  <c r="Q75" i="2"/>
  <c r="Q85" i="2" s="1"/>
  <c r="Q81" i="2" s="1"/>
  <c r="K75" i="2"/>
  <c r="K85" i="2" s="1"/>
  <c r="K81" i="2" s="1"/>
  <c r="J75" i="2"/>
  <c r="J85" i="2" s="1"/>
  <c r="J81" i="2" s="1"/>
  <c r="G60" i="2"/>
  <c r="H75" i="2"/>
  <c r="H85" i="2" s="1"/>
  <c r="H81" i="2" s="1"/>
  <c r="L75" i="2"/>
  <c r="L85" i="2" s="1"/>
  <c r="L81" i="2" s="1"/>
  <c r="P75" i="2"/>
  <c r="P85" i="2" s="1"/>
  <c r="P81" i="2" s="1"/>
  <c r="O60" i="2"/>
  <c r="O75" i="2"/>
  <c r="O85" i="2" s="1"/>
  <c r="O81" i="2" s="1"/>
  <c r="F106" i="2"/>
  <c r="E55" i="2"/>
  <c r="F39" i="2"/>
  <c r="J39" i="2"/>
  <c r="N39" i="2"/>
  <c r="H60" i="2"/>
  <c r="L60" i="2"/>
  <c r="P60" i="2"/>
  <c r="K60" i="2"/>
  <c r="F60" i="2"/>
  <c r="J60" i="2"/>
  <c r="N60" i="2"/>
  <c r="I60" i="2"/>
  <c r="M60" i="2"/>
  <c r="Q60" i="2"/>
  <c r="E50" i="2"/>
  <c r="G70" i="2" l="1"/>
  <c r="E73" i="2"/>
  <c r="E98" i="2"/>
  <c r="E101" i="2"/>
  <c r="F81" i="2"/>
  <c r="E85" i="2"/>
  <c r="E81" i="2" s="1"/>
  <c r="E97" i="2"/>
  <c r="E39" i="2"/>
  <c r="E72" i="2"/>
  <c r="E74" i="2"/>
  <c r="E100" i="2"/>
  <c r="E71" i="2"/>
  <c r="E99" i="2"/>
  <c r="K96" i="2"/>
  <c r="I96" i="2"/>
  <c r="O96" i="2"/>
  <c r="N96" i="2"/>
  <c r="M96" i="2"/>
  <c r="F70" i="2"/>
  <c r="Q96" i="2"/>
  <c r="F96" i="2"/>
  <c r="L70" i="2"/>
  <c r="G96" i="2"/>
  <c r="J96" i="2"/>
  <c r="G81" i="2"/>
  <c r="N70" i="2"/>
  <c r="O70" i="2"/>
  <c r="Q70" i="2"/>
  <c r="E106" i="2"/>
  <c r="E75" i="2"/>
  <c r="K70" i="2"/>
  <c r="J70" i="2"/>
  <c r="P70" i="2"/>
  <c r="M70" i="2"/>
  <c r="E60" i="2"/>
  <c r="H70" i="2"/>
  <c r="I70" i="2"/>
  <c r="E96" i="2" l="1"/>
  <c r="E70" i="2"/>
</calcChain>
</file>

<file path=xl/sharedStrings.xml><?xml version="1.0" encoding="utf-8"?>
<sst xmlns="http://schemas.openxmlformats.org/spreadsheetml/2006/main" count="231" uniqueCount="82">
  <si>
    <t>№ основного мероприятия</t>
  </si>
  <si>
    <t>Основное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</si>
  <si>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</si>
  <si>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</si>
  <si>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Всего</t>
  </si>
  <si>
    <t>Финансовые затраты на реализацию (рублей)</t>
  </si>
  <si>
    <t>2019 г.</t>
  </si>
  <si>
    <t>2020 г.</t>
  </si>
  <si>
    <t>2021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</si>
  <si>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</si>
  <si>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</si>
  <si>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</si>
  <si>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</si>
  <si>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</si>
  <si>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</si>
  <si>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</si>
  <si>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</si>
  <si>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</si>
  <si>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</si>
  <si>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</si>
  <si>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</si>
  <si>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</si>
  <si>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1.1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</si>
  <si>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</si>
  <si>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Всего по муниципальной программе:</t>
  </si>
  <si>
    <t>В том числе: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</si>
  <si>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</si>
  <si>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</si>
  <si>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объкты муниципальной собственности по проектам, портфелям проектов автономного округа)</t>
  </si>
  <si>
    <t>1.2</t>
  </si>
  <si>
    <t>Подпрограмма 1 «Организация бюджетного процесса в городе Покачи»</t>
  </si>
  <si>
    <t>Итого по подпрограмме 1</t>
  </si>
  <si>
    <t>1.3</t>
  </si>
  <si>
    <t>Подпрограмма 2 «Управление муниципальным долгом города Покачи»</t>
  </si>
  <si>
    <t>2.1</t>
  </si>
  <si>
    <t>2.2</t>
  </si>
  <si>
    <t>Итого по подпрограмме 2</t>
  </si>
  <si>
    <t>Комитет финансов администрации города Покачи</t>
  </si>
  <si>
    <t>1.4</t>
  </si>
  <si>
    <t>Глава города Покачи</t>
  </si>
  <si>
    <t>1.5</t>
  </si>
  <si>
    <t>Муниципальное учреждение «Центр по бухгалтерскому и экономическому обслуживанию».</t>
  </si>
  <si>
    <t>1.6</t>
  </si>
  <si>
    <t>Организация  планирования, создание условий для исполнения бюджета города Покачи, формирование отчетности о его исполнении
(ц.п.1)</t>
  </si>
  <si>
    <t>Обеспечение деятельности органов местного самоуправления города Покачи (за исключением ОМС осуществляющие отдельные переданные государственные полномочия)
(ц.п.1)
.</t>
  </si>
  <si>
    <t>Обеспечение деятельности органов местного самоуправления осуществляющие отдельные переданные государственные полномочия
(ц.п.2)</t>
  </si>
  <si>
    <t>Обеспечение деятельности муниципального учреждения «Центр по бухгалтерскому и экономическому обслуживанию»
(ц.п.2)</t>
  </si>
  <si>
    <t>Обеспечение условий для предоставления дополнительных гарантий и компенсаций утвержденных решением Думы города Покачи о бюджете города Покачи
(ц.п.5)</t>
  </si>
  <si>
    <t xml:space="preserve">Формирование в бюджете города Покачи резервного фонда администрации города в соответствии с требованиями Бюджетного кодекса Российской Федерации
(ц.п.6)
</t>
  </si>
  <si>
    <t>Обслуживание муниципального долга города Покачи
(ц.п.3)</t>
  </si>
  <si>
    <t>Мониторинг состояния муниципального долга
(ц.п.4)</t>
  </si>
  <si>
    <t>Ответственный исполнитель (комитет финансов администрации города Покачи)</t>
  </si>
  <si>
    <t>Соисполнитель  (муниципальное учреждение «Центр по бухгалтерскому и экономическому обслуживанию»)</t>
  </si>
  <si>
    <t>Инвестиции в объекты муниципальной собственности</t>
  </si>
  <si>
    <t>Прочие расходы</t>
  </si>
  <si>
    <t>Перечень основных мероприятий муниципальной программы "Управление муниципальными финансами города Покачи на 2019-2030 годы"</t>
  </si>
  <si>
    <t>2022 г.</t>
  </si>
  <si>
    <t>Таблица 1</t>
  </si>
  <si>
    <t>Целевые показатели муниципальной программы "Управление муниципальными финансами города Покачи на 2019-2030 годы"</t>
  </si>
  <si>
    <t>№ показателя</t>
  </si>
  <si>
    <t>Наименование целевых показателей</t>
  </si>
  <si>
    <t>Базовый показатель на начало реализации муниципальной программы</t>
  </si>
  <si>
    <t>Целевое значение показателя на момент окончания реализации муниципальной программы</t>
  </si>
  <si>
    <t>Исполнение плана по налоговым и неналоговым доходам, утвержденного решением Думы города Покачи о бюджете города Покачи, %
&lt; 1 &gt;</t>
  </si>
  <si>
    <t>Просроченная кредиторская задолженность по оплате труда и начислениям на выплаты по оплате труда работников органов местного самоуправления, а также работников муниципального учреждения, осуществляющего бухгалтерское и экономическое обеспечение деятельности органов местного самоуправления и муниципальных учреждений города Покачи, имеется - 1; отсутсвует - 0
&lt; 2 &gt;</t>
  </si>
  <si>
    <t>Доля расходов на обслуживание муниципального долга к объему расходов бюджета, за исключением объема расходов, которые осуществляются за счет субвенций, предоставляемых из других бюджетов бюджетной системы Российской Федерации на уровне, %
&lt; 3 &gt;</t>
  </si>
  <si>
    <t>Доля объема муниципального долга  к объему доходов местного бюджета (без учета утвержденного объема безвозмездных поступлений и поступлений налоговых доходов по дополнительным нормативам отчислений), %;
&lt; 4 &gt;</t>
  </si>
  <si>
    <t>Просроченная кредиторская задолженность по расходам на предоставление гарантий и компенсаций работникам муниципальных учреждений и органов местного самоуправления, имеется - 1; отсутсвует - 0
&lt; 5 &gt;</t>
  </si>
  <si>
    <t>Доля расходов резервного фонда администрации города Покачи от общего объема расходов бюджета, %    &lt; 6 &gt;</t>
  </si>
  <si>
    <t>&lt;=15</t>
  </si>
  <si>
    <t>&lt;=30</t>
  </si>
  <si>
    <t>&lt;=3</t>
  </si>
  <si>
    <t>&lt; 1 &gt; Расчитывается по формуле:
П1 = ФО/ПО*100, где:
ФО - объем налоговых и неналоговых доходов в бюджет города Покачи: в отчетном периоде на основании данных отчета "Анализ исполнения собственных доходов бюджета города Покачи" на основании письма ДФ от 26.12.2018 №20-исх-5519  ; в текущем и плановом периоде на основании приложений 3 и 3.1 к бюджету города Покачи , тыс.руб.</t>
  </si>
  <si>
    <t>ПО -  объем налоговых и неналоговых доходов в бюджет города Покачи на основании приложений 3 и 3.1 к бюджету города Покачи , тыс.руб.</t>
  </si>
  <si>
    <t>&lt; 2 &gt; П2 определяется по данным отчета формы 0503169 "Сведения по дебиторской и кредиторской задолженности", утвержденного приказом Минфина России от 28.12.2010 № 191н "Об утверждении Инструкции о порядке составления и представления годовой, квартальной и месячной отчетности об исполнении бюджетов бюджетной системы Российской Федерации"</t>
  </si>
  <si>
    <t>&lt; 3 &gt; Расчитывается по формуле:
П3=ОМД/ОР*100
ОМД - объем расходов на обслуживание муниципального долга: в отчетном периоде на основании данных отчета формы 0503117 "Отчет об исполнении бюджета", утвержденного приказом Минфина России от 28.12.2010 № 191н "Об утверждении Инструкции о порядке составления и представления годовой, квартальной и месячной отчетности об исполнении бюджетов бюджетной системы Российской Федерации"; в текущем и плановом периоде на основании приложений 4 и 4.1 к бюджету города Покачи , тыс.руб.
ОР - объем расходов бюджета, за исключением объема расходов, которые осуществляются за счет субвенций, предоставляемых из других бюджетов бюджетной системы Российской Федерации: в отчетном периоде на основании данных отчета(ФАЯ); в текущем и плановом периоде на основании приложений 4 и 4.1 к бюджету города Покачи , тыс.руб.</t>
  </si>
  <si>
    <r>
      <t>&lt; 4 &gt; Расчитывается по формуле:
П4=РМД/ОД*100
РМД - объем муниципального долга: в отчетном периоде на основании данных отчета "Муниципальная долговая книга города Покачи" утвержденная постановлением администрации города Покачи от 14.03.2018 №152; в текущем и плановом периоде на основании приложений 14 и 14.1 к бюджету города Покачи , тыс.руб.
ОД - объем доходов местного бюджета (без учета утвержденного объема безвозмездных поступлений и поступлений налоговых доходов по дополнительным нормативам отчислений): в отчетном периоде на основании данных отчета(формы 0503117 "Отчет об исполнении бюджета", утвержденного приказом Минфина России от 28.12.2010 № 191н "Об утверждении Инструкции о порядке составления и представления годовой, квартальной и месячной отчетности об исполнении бюджетов бюджетной системы Российской Федерации</t>
    </r>
    <r>
      <rPr>
        <b/>
        <sz val="12"/>
        <color theme="1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; в текущем и плановом периоде на основании приложений 3 и 3.1 к бюджету города Покачи , тыс.руб.</t>
    </r>
  </si>
  <si>
    <t>&lt; 5 &gt; П5 определяется по данным отчета формы 0503169 "Сведения по дебиторской и кредиторской задолженности", утвержденного приказом Минфина России от 28.12.2010 N 191н "Об утверждении Инструкции о порядке составления и представления годовой, квартальной и месячной отчетности об исполнении бюджетов бюджетной системы Российской Федерации"</t>
  </si>
  <si>
    <t>&lt; 6 &gt; Расчитывается по формуле:
П6=РФА/ООР*100
РФА - размер резервного фонда администрации города Покачи: в отчетном периоде на основании данных отчета формы 0503117 "Отчет об исполнении бюджета", утвержденного приказом Минфина России от 28.12.2010 № 191н "Об утверждении Инструкции о порядке составления и представления годовой, квартальной и месячной отчетности об исполнении бюджетов бюджетной системы Российской Федерации"; в текущем и плановом периоде на основании приложений 4 и 4.1 к бюджету города Покачи , тыс.руб.
ООР - общий объем расходов бюджета: в отчетном периоде на основании данных отчета формы 0503117 "Отчет об исполнении бюджета", утвержденного приказом Минфина России от 28.12.2010 № 191н "Об утверждении Инструкции о порядке составления и представления годовой, квартальной и месячной отчетности об исполнении бюджетов бюджетной системы Российской Федерации"; в текущем и плановом периоде на основании приложений 4 и 4.1 к бюджету города Покачи , тыс.руб.</t>
  </si>
  <si>
    <t>Таблица 2</t>
  </si>
  <si>
    <t xml:space="preserve">Приложение 1
к постановлению администрации
города Покачи
от 28.10.2019 № 941
</t>
  </si>
  <si>
    <t xml:space="preserve">Приложение 2
к постановлению администрации
города Покачи
от 28.10.2019 № 941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</si>
</sst>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[$-419]#,##0.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2" fillId="0" borderId="0"/>
  </cellStyleXfs>
  <cellXfs count="7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0" fillId="0" borderId="0" xfId="0" applyFill="1"/>
    <xf numFmtId="4" fontId="1" fillId="0" borderId="0" xfId="0" applyNumberFormat="1" applyFont="1" applyFill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3" fillId="0" borderId="1" xfId="0" applyFont="1" applyFill="1" applyBorder="1" applyAlignment="1"/>
    <xf numFmtId="4" fontId="5" fillId="0" borderId="1" xfId="1" applyNumberFormat="1" applyFont="1" applyFill="1" applyBorder="1" applyAlignment="1"/>
    <xf numFmtId="0" fontId="3" fillId="0" borderId="1" xfId="0" applyFont="1" applyFill="1" applyBorder="1" applyAlignment="1">
      <alignment wrapText="1"/>
    </xf>
    <xf numFmtId="4" fontId="3" fillId="0" borderId="1" xfId="1" applyNumberFormat="1" applyFont="1" applyFill="1" applyBorder="1" applyAlignment="1"/>
    <xf numFmtId="43" fontId="5" fillId="0" borderId="1" xfId="1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4" fontId="4" fillId="0" borderId="0" xfId="0" applyNumberFormat="1" applyFont="1" applyFill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164" fontId="6" fillId="0" borderId="1" xfId="2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/>
    <xf numFmtId="164" fontId="6" fillId="0" borderId="0" xfId="0" applyNumberFormat="1" applyFont="1" applyFill="1"/>
    <xf numFmtId="164" fontId="6" fillId="0" borderId="0" xfId="0" applyNumberFormat="1" applyFont="1" applyAlignment="1">
      <alignment horizontal="left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75" zoomScaleNormal="75" zoomScaleSheetLayoutView="85" workbookViewId="0">
      <selection activeCell="N1" sqref="N1:P1"/>
    </sheetView>
  </sheetViews>
  <sheetFormatPr defaultColWidth="9.109375" defaultRowHeight="15.6" x14ac:dyDescent="0.3"/>
  <cols>
    <col min="1" max="1" width="9.109375" style="19" customWidth="1"/>
    <col min="2" max="2" width="41.88671875" style="19" customWidth="1"/>
    <col min="3" max="3" width="18.5546875" style="19" customWidth="1"/>
    <col min="4" max="15" width="12" style="19" customWidth="1"/>
    <col min="16" max="16" width="28.33203125" style="19" customWidth="1"/>
    <col min="17" max="16384" width="9.109375" style="19"/>
  </cols>
  <sheetData>
    <row r="1" spans="1:16" ht="93.75" customHeight="1" x14ac:dyDescent="0.3">
      <c r="N1" s="30" t="s">
        <v>80</v>
      </c>
      <c r="O1" s="31"/>
      <c r="P1" s="31"/>
    </row>
    <row r="2" spans="1:16" s="15" customFormat="1" x14ac:dyDescent="0.3">
      <c r="P2" s="16" t="s">
        <v>57</v>
      </c>
    </row>
    <row r="3" spans="1:16" s="15" customFormat="1" ht="35.25" customHeight="1" x14ac:dyDescent="0.3">
      <c r="A3" s="33" t="s">
        <v>58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s="15" customFormat="1" ht="49.5" customHeight="1" x14ac:dyDescent="0.3">
      <c r="A4" s="34" t="s">
        <v>59</v>
      </c>
      <c r="B4" s="34" t="s">
        <v>60</v>
      </c>
      <c r="C4" s="34" t="s">
        <v>61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34" t="s">
        <v>62</v>
      </c>
    </row>
    <row r="5" spans="1:16" s="15" customFormat="1" ht="58.5" customHeight="1" x14ac:dyDescent="0.3">
      <c r="A5" s="35"/>
      <c r="B5" s="35"/>
      <c r="C5" s="35"/>
      <c r="D5" s="17" t="s">
        <v>6</v>
      </c>
      <c r="E5" s="17" t="s">
        <v>7</v>
      </c>
      <c r="F5" s="17" t="s">
        <v>8</v>
      </c>
      <c r="G5" s="17" t="s">
        <v>7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35"/>
    </row>
    <row r="6" spans="1:16" s="15" customFormat="1" ht="24" customHeight="1" x14ac:dyDescent="0.3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spans="1:16" s="15" customFormat="1" ht="99.75" customHeight="1" x14ac:dyDescent="0.3">
      <c r="A7" s="18">
        <v>1</v>
      </c>
      <c r="B7" s="23" t="s">
        <v>63</v>
      </c>
      <c r="C7" s="24">
        <v>101.8</v>
      </c>
      <c r="D7" s="25">
        <v>100</v>
      </c>
      <c r="E7" s="25">
        <v>100</v>
      </c>
      <c r="F7" s="25">
        <v>100</v>
      </c>
      <c r="G7" s="25">
        <v>100</v>
      </c>
      <c r="H7" s="25">
        <v>100</v>
      </c>
      <c r="I7" s="25">
        <v>100</v>
      </c>
      <c r="J7" s="25">
        <v>100</v>
      </c>
      <c r="K7" s="25">
        <v>100</v>
      </c>
      <c r="L7" s="25">
        <v>100</v>
      </c>
      <c r="M7" s="25">
        <v>100</v>
      </c>
      <c r="N7" s="25">
        <v>100</v>
      </c>
      <c r="O7" s="25">
        <v>100</v>
      </c>
      <c r="P7" s="26">
        <v>100</v>
      </c>
    </row>
    <row r="8" spans="1:16" s="15" customFormat="1" ht="216" customHeight="1" x14ac:dyDescent="0.3">
      <c r="A8" s="18">
        <v>2</v>
      </c>
      <c r="B8" s="23" t="s">
        <v>64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</row>
    <row r="9" spans="1:16" s="15" customFormat="1" ht="143.25" customHeight="1" x14ac:dyDescent="0.3">
      <c r="A9" s="18">
        <v>3</v>
      </c>
      <c r="B9" s="23" t="s">
        <v>65</v>
      </c>
      <c r="C9" s="24">
        <v>0.09</v>
      </c>
      <c r="D9" s="25" t="s">
        <v>69</v>
      </c>
      <c r="E9" s="25" t="s">
        <v>69</v>
      </c>
      <c r="F9" s="25" t="s">
        <v>69</v>
      </c>
      <c r="G9" s="25" t="s">
        <v>69</v>
      </c>
      <c r="H9" s="25" t="s">
        <v>69</v>
      </c>
      <c r="I9" s="25" t="s">
        <v>69</v>
      </c>
      <c r="J9" s="25" t="s">
        <v>69</v>
      </c>
      <c r="K9" s="25" t="s">
        <v>69</v>
      </c>
      <c r="L9" s="25" t="s">
        <v>69</v>
      </c>
      <c r="M9" s="25" t="s">
        <v>69</v>
      </c>
      <c r="N9" s="25" t="s">
        <v>69</v>
      </c>
      <c r="O9" s="25" t="s">
        <v>69</v>
      </c>
      <c r="P9" s="25" t="s">
        <v>69</v>
      </c>
    </row>
    <row r="10" spans="1:16" s="15" customFormat="1" ht="140.25" customHeight="1" x14ac:dyDescent="0.3">
      <c r="A10" s="18">
        <v>4</v>
      </c>
      <c r="B10" s="23" t="s">
        <v>66</v>
      </c>
      <c r="C10" s="24">
        <v>0</v>
      </c>
      <c r="D10" s="25" t="s">
        <v>70</v>
      </c>
      <c r="E10" s="25" t="s">
        <v>70</v>
      </c>
      <c r="F10" s="25" t="s">
        <v>70</v>
      </c>
      <c r="G10" s="25" t="s">
        <v>70</v>
      </c>
      <c r="H10" s="25" t="s">
        <v>70</v>
      </c>
      <c r="I10" s="25" t="s">
        <v>70</v>
      </c>
      <c r="J10" s="25" t="s">
        <v>70</v>
      </c>
      <c r="K10" s="25" t="s">
        <v>70</v>
      </c>
      <c r="L10" s="25" t="s">
        <v>70</v>
      </c>
      <c r="M10" s="25" t="s">
        <v>70</v>
      </c>
      <c r="N10" s="25" t="s">
        <v>70</v>
      </c>
      <c r="O10" s="25" t="s">
        <v>70</v>
      </c>
      <c r="P10" s="25" t="s">
        <v>70</v>
      </c>
    </row>
    <row r="11" spans="1:16" s="15" customFormat="1" ht="99" customHeight="1" x14ac:dyDescent="0.3">
      <c r="A11" s="18">
        <v>5</v>
      </c>
      <c r="B11" s="23" t="s">
        <v>67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1:16" s="15" customFormat="1" ht="78.75" customHeight="1" x14ac:dyDescent="0.3">
      <c r="A12" s="18">
        <v>6</v>
      </c>
      <c r="B12" s="23" t="s">
        <v>68</v>
      </c>
      <c r="C12" s="24">
        <v>0.06</v>
      </c>
      <c r="D12" s="25" t="s">
        <v>71</v>
      </c>
      <c r="E12" s="25" t="s">
        <v>71</v>
      </c>
      <c r="F12" s="25" t="s">
        <v>71</v>
      </c>
      <c r="G12" s="25" t="s">
        <v>71</v>
      </c>
      <c r="H12" s="25" t="s">
        <v>71</v>
      </c>
      <c r="I12" s="25" t="s">
        <v>71</v>
      </c>
      <c r="J12" s="25" t="s">
        <v>71</v>
      </c>
      <c r="K12" s="25" t="s">
        <v>71</v>
      </c>
      <c r="L12" s="25" t="s">
        <v>71</v>
      </c>
      <c r="M12" s="25" t="s">
        <v>71</v>
      </c>
      <c r="N12" s="25" t="s">
        <v>71</v>
      </c>
      <c r="O12" s="25" t="s">
        <v>71</v>
      </c>
      <c r="P12" s="25" t="s">
        <v>71</v>
      </c>
    </row>
    <row r="14" spans="1:16" s="27" customFormat="1" ht="66.75" customHeight="1" x14ac:dyDescent="0.3">
      <c r="B14" s="32" t="s">
        <v>72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27" customFormat="1" x14ac:dyDescent="0.3">
      <c r="B15" s="27" t="s">
        <v>73</v>
      </c>
      <c r="K15" s="28"/>
      <c r="L15" s="28"/>
      <c r="M15" s="28"/>
      <c r="N15" s="28"/>
      <c r="O15" s="28"/>
    </row>
    <row r="16" spans="1:16" s="27" customFormat="1" x14ac:dyDescent="0.3">
      <c r="K16" s="28"/>
      <c r="L16" s="28"/>
      <c r="M16" s="28"/>
      <c r="N16" s="28"/>
      <c r="O16" s="28"/>
    </row>
    <row r="17" spans="2:16" s="27" customFormat="1" ht="32.25" customHeight="1" x14ac:dyDescent="0.3">
      <c r="B17" s="29" t="s">
        <v>74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 s="27" customFormat="1" x14ac:dyDescent="0.3">
      <c r="K18" s="28"/>
      <c r="L18" s="28"/>
      <c r="M18" s="28"/>
      <c r="N18" s="28"/>
      <c r="O18" s="28"/>
    </row>
    <row r="19" spans="2:16" s="27" customFormat="1" ht="120" customHeight="1" x14ac:dyDescent="0.3">
      <c r="B19" s="32" t="s">
        <v>75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2:16" s="27" customFormat="1" x14ac:dyDescent="0.3">
      <c r="K20" s="28"/>
      <c r="L20" s="28"/>
      <c r="M20" s="28"/>
      <c r="N20" s="28"/>
      <c r="O20" s="28"/>
    </row>
    <row r="21" spans="2:16" s="27" customFormat="1" ht="121.5" customHeight="1" x14ac:dyDescent="0.3">
      <c r="B21" s="29" t="s">
        <v>76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2:16" s="27" customFormat="1" x14ac:dyDescent="0.3">
      <c r="K22" s="28"/>
      <c r="L22" s="28"/>
      <c r="M22" s="28"/>
      <c r="N22" s="28"/>
      <c r="O22" s="28"/>
    </row>
    <row r="23" spans="2:16" s="27" customFormat="1" ht="39.75" customHeight="1" x14ac:dyDescent="0.3">
      <c r="B23" s="29" t="s">
        <v>77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 s="27" customFormat="1" x14ac:dyDescent="0.3">
      <c r="K24" s="28"/>
      <c r="L24" s="28"/>
      <c r="M24" s="28"/>
      <c r="N24" s="28"/>
      <c r="O24" s="28"/>
    </row>
    <row r="25" spans="2:16" s="27" customFormat="1" ht="128.25" customHeight="1" x14ac:dyDescent="0.3">
      <c r="B25" s="29" t="s">
        <v>78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</sheetData>
  <mergeCells count="13">
    <mergeCell ref="B23:P23"/>
    <mergeCell ref="B25:P25"/>
    <mergeCell ref="N1:P1"/>
    <mergeCell ref="B14:P14"/>
    <mergeCell ref="B17:P17"/>
    <mergeCell ref="B19:P19"/>
    <mergeCell ref="B21:P21"/>
    <mergeCell ref="A3:P3"/>
    <mergeCell ref="A4:A5"/>
    <mergeCell ref="B4:B5"/>
    <mergeCell ref="C4:C5"/>
    <mergeCell ref="D4:O4"/>
    <mergeCell ref="P4:P5"/>
  </mergeCells>
  <pageMargins left="0.23622047244094491" right="0.23622047244094491" top="0.74803149606299213" bottom="0.74803149606299213" header="0.31496062992125984" footer="0.31496062992125984"/>
  <pageSetup paperSize="9" scale="59" firstPageNumber="3" fitToHeight="2" orientation="landscape" useFirstPageNumber="1" verticalDpi="1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2"/>
  <sheetViews>
    <sheetView tabSelected="1" topLeftCell="A118" zoomScale="51" zoomScaleNormal="51" workbookViewId="0">
      <selection activeCell="O1" sqref="O1:Q1"/>
    </sheetView>
  </sheetViews>
  <sheetFormatPr defaultColWidth="9.109375" defaultRowHeight="14.4" x14ac:dyDescent="0.3"/>
  <cols>
    <col min="1" max="1" width="14.44140625" style="3" customWidth="1"/>
    <col min="2" max="2" width="27" style="3" customWidth="1"/>
    <col min="3" max="3" width="25.109375" style="3" customWidth="1"/>
    <col min="4" max="4" width="18.44140625" style="3" customWidth="1"/>
    <col min="5" max="5" width="22.44140625" style="3" customWidth="1"/>
    <col min="6" max="17" width="20.33203125" style="3" customWidth="1"/>
    <col min="18" max="20" width="9.109375" style="3"/>
    <col min="21" max="21" width="30.6640625" style="3" customWidth="1"/>
    <col min="22" max="16384" width="9.109375" style="3"/>
  </cols>
  <sheetData>
    <row r="1" spans="1:17" s="1" customFormat="1" ht="90" customHeight="1" x14ac:dyDescent="0.25">
      <c r="O1" s="70" t="s">
        <v>81</v>
      </c>
      <c r="P1" s="71"/>
      <c r="Q1" s="71"/>
    </row>
    <row r="2" spans="1:17" s="1" customFormat="1" ht="37.5" customHeight="1" x14ac:dyDescent="0.35">
      <c r="O2" s="22"/>
      <c r="P2" s="38" t="s">
        <v>79</v>
      </c>
      <c r="Q2" s="38"/>
    </row>
    <row r="3" spans="1:17" s="1" customFormat="1" ht="27.75" customHeight="1" x14ac:dyDescent="0.35">
      <c r="A3" s="65" t="s">
        <v>55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1" customFormat="1" ht="59.25" customHeight="1" x14ac:dyDescent="0.25">
      <c r="A4" s="67" t="s">
        <v>0</v>
      </c>
      <c r="B4" s="67" t="s">
        <v>1</v>
      </c>
      <c r="C4" s="67" t="s">
        <v>2</v>
      </c>
      <c r="D4" s="67" t="s">
        <v>3</v>
      </c>
      <c r="E4" s="67" t="s">
        <v>5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s="1" customFormat="1" ht="18" x14ac:dyDescent="0.25">
      <c r="A5" s="67"/>
      <c r="B5" s="67"/>
      <c r="C5" s="67"/>
      <c r="D5" s="67"/>
      <c r="E5" s="68" t="s">
        <v>4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s="1" customFormat="1" ht="24" customHeight="1" x14ac:dyDescent="0.25">
      <c r="A6" s="67"/>
      <c r="B6" s="67"/>
      <c r="C6" s="67"/>
      <c r="D6" s="67"/>
      <c r="E6" s="68"/>
      <c r="F6" s="21" t="s">
        <v>6</v>
      </c>
      <c r="G6" s="21" t="s">
        <v>7</v>
      </c>
      <c r="H6" s="21" t="s">
        <v>8</v>
      </c>
      <c r="I6" s="21" t="s">
        <v>56</v>
      </c>
      <c r="J6" s="21" t="s">
        <v>9</v>
      </c>
      <c r="K6" s="21" t="s">
        <v>10</v>
      </c>
      <c r="L6" s="21" t="s">
        <v>11</v>
      </c>
      <c r="M6" s="21" t="s">
        <v>12</v>
      </c>
      <c r="N6" s="21" t="s">
        <v>13</v>
      </c>
      <c r="O6" s="21" t="s">
        <v>14</v>
      </c>
      <c r="P6" s="21" t="s">
        <v>15</v>
      </c>
      <c r="Q6" s="21" t="s">
        <v>16</v>
      </c>
    </row>
    <row r="7" spans="1:17" s="1" customFormat="1" ht="24" customHeight="1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</row>
    <row r="8" spans="1:17" s="1" customFormat="1" ht="18" x14ac:dyDescent="0.35">
      <c r="A8" s="66" t="s">
        <v>30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 s="2" customFormat="1" ht="32.25" customHeight="1" x14ac:dyDescent="0.35">
      <c r="A9" s="53" t="s">
        <v>22</v>
      </c>
      <c r="B9" s="50" t="s">
        <v>43</v>
      </c>
      <c r="C9" s="50" t="s">
        <v>37</v>
      </c>
      <c r="D9" s="7" t="s">
        <v>17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</row>
    <row r="10" spans="1:17" s="2" customFormat="1" ht="32.25" customHeight="1" x14ac:dyDescent="0.35">
      <c r="A10" s="54"/>
      <c r="B10" s="51"/>
      <c r="C10" s="51"/>
      <c r="D10" s="9" t="s">
        <v>18</v>
      </c>
      <c r="E10" s="8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</row>
    <row r="11" spans="1:17" s="2" customFormat="1" ht="32.25" customHeight="1" x14ac:dyDescent="0.35">
      <c r="A11" s="54"/>
      <c r="B11" s="51"/>
      <c r="C11" s="51"/>
      <c r="D11" s="9" t="s">
        <v>19</v>
      </c>
      <c r="E11" s="8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</row>
    <row r="12" spans="1:17" s="2" customFormat="1" ht="32.25" customHeight="1" x14ac:dyDescent="0.35">
      <c r="A12" s="54"/>
      <c r="B12" s="51"/>
      <c r="C12" s="51"/>
      <c r="D12" s="9" t="s">
        <v>20</v>
      </c>
      <c r="E12" s="8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</row>
    <row r="13" spans="1:17" s="2" customFormat="1" ht="33" customHeight="1" x14ac:dyDescent="0.35">
      <c r="A13" s="55"/>
      <c r="B13" s="52"/>
      <c r="C13" s="52"/>
      <c r="D13" s="9" t="s">
        <v>21</v>
      </c>
      <c r="E13" s="8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</row>
    <row r="14" spans="1:17" s="2" customFormat="1" ht="32.25" customHeight="1" x14ac:dyDescent="0.35">
      <c r="A14" s="53" t="s">
        <v>29</v>
      </c>
      <c r="B14" s="50" t="s">
        <v>44</v>
      </c>
      <c r="C14" s="50" t="s">
        <v>37</v>
      </c>
      <c r="D14" s="7" t="s">
        <v>17</v>
      </c>
      <c r="E14" s="8">
        <f t="shared" ref="E14:E46" si="0">F14+G14+H14+I14+J14+K14+L14+M14+N14+O14+P14+Q14</f>
        <v>1839491228.8500004</v>
      </c>
      <c r="F14" s="8">
        <f t="shared" ref="F14:Q14" si="1">F15+F16+F17+F18</f>
        <v>179126169.11000001</v>
      </c>
      <c r="G14" s="8">
        <f t="shared" si="1"/>
        <v>150942278.15000001</v>
      </c>
      <c r="H14" s="8">
        <f t="shared" si="1"/>
        <v>150942278.15000001</v>
      </c>
      <c r="I14" s="8">
        <f t="shared" si="1"/>
        <v>150942278.16</v>
      </c>
      <c r="J14" s="8">
        <f t="shared" si="1"/>
        <v>150942278.16</v>
      </c>
      <c r="K14" s="8">
        <f t="shared" si="1"/>
        <v>150942278.16</v>
      </c>
      <c r="L14" s="8">
        <f t="shared" si="1"/>
        <v>150942278.16</v>
      </c>
      <c r="M14" s="8">
        <f t="shared" si="1"/>
        <v>150942278.16</v>
      </c>
      <c r="N14" s="8">
        <f t="shared" si="1"/>
        <v>150942278.16</v>
      </c>
      <c r="O14" s="8">
        <f t="shared" si="1"/>
        <v>150942278.16</v>
      </c>
      <c r="P14" s="8">
        <f t="shared" si="1"/>
        <v>150942278.16</v>
      </c>
      <c r="Q14" s="8">
        <f t="shared" si="1"/>
        <v>150942278.16</v>
      </c>
    </row>
    <row r="15" spans="1:17" s="2" customFormat="1" ht="32.25" customHeight="1" x14ac:dyDescent="0.35">
      <c r="A15" s="54"/>
      <c r="B15" s="51"/>
      <c r="C15" s="51"/>
      <c r="D15" s="9" t="s">
        <v>18</v>
      </c>
      <c r="E15" s="8">
        <f t="shared" si="0"/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</row>
    <row r="16" spans="1:17" s="2" customFormat="1" ht="32.25" customHeight="1" x14ac:dyDescent="0.35">
      <c r="A16" s="54"/>
      <c r="B16" s="51"/>
      <c r="C16" s="51"/>
      <c r="D16" s="9" t="s">
        <v>19</v>
      </c>
      <c r="E16" s="8">
        <f t="shared" si="0"/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</row>
    <row r="17" spans="1:17" s="2" customFormat="1" ht="32.25" customHeight="1" x14ac:dyDescent="0.35">
      <c r="A17" s="54"/>
      <c r="B17" s="51"/>
      <c r="C17" s="51"/>
      <c r="D17" s="9" t="s">
        <v>20</v>
      </c>
      <c r="E17" s="8">
        <f t="shared" si="0"/>
        <v>1839491228.8500004</v>
      </c>
      <c r="F17" s="10">
        <v>179126169.11000001</v>
      </c>
      <c r="G17" s="10">
        <v>150942278.15000001</v>
      </c>
      <c r="H17" s="10">
        <v>150942278.15000001</v>
      </c>
      <c r="I17" s="10">
        <v>150942278.16</v>
      </c>
      <c r="J17" s="10">
        <v>150942278.16</v>
      </c>
      <c r="K17" s="10">
        <v>150942278.16</v>
      </c>
      <c r="L17" s="10">
        <v>150942278.16</v>
      </c>
      <c r="M17" s="10">
        <v>150942278.16</v>
      </c>
      <c r="N17" s="10">
        <v>150942278.16</v>
      </c>
      <c r="O17" s="10">
        <v>150942278.16</v>
      </c>
      <c r="P17" s="10">
        <v>150942278.16</v>
      </c>
      <c r="Q17" s="10">
        <v>150942278.16</v>
      </c>
    </row>
    <row r="18" spans="1:17" s="2" customFormat="1" ht="33" customHeight="1" x14ac:dyDescent="0.35">
      <c r="A18" s="55"/>
      <c r="B18" s="52"/>
      <c r="C18" s="52"/>
      <c r="D18" s="9" t="s">
        <v>21</v>
      </c>
      <c r="E18" s="8">
        <f t="shared" si="0"/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</row>
    <row r="19" spans="1:17" s="2" customFormat="1" ht="34.5" customHeight="1" x14ac:dyDescent="0.35">
      <c r="A19" s="53" t="s">
        <v>32</v>
      </c>
      <c r="B19" s="50" t="s">
        <v>45</v>
      </c>
      <c r="C19" s="50" t="s">
        <v>37</v>
      </c>
      <c r="D19" s="7" t="s">
        <v>17</v>
      </c>
      <c r="E19" s="11">
        <f t="shared" si="0"/>
        <v>51043795.689999998</v>
      </c>
      <c r="F19" s="8">
        <f t="shared" ref="F19:Q19" si="2">F20+F21+F22+F23</f>
        <v>18099995.690000001</v>
      </c>
      <c r="G19" s="8">
        <f t="shared" si="2"/>
        <v>16487900</v>
      </c>
      <c r="H19" s="8">
        <f t="shared" si="2"/>
        <v>16455900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8">
        <f t="shared" si="2"/>
        <v>0</v>
      </c>
      <c r="N19" s="8">
        <f t="shared" si="2"/>
        <v>0</v>
      </c>
      <c r="O19" s="8">
        <f t="shared" si="2"/>
        <v>0</v>
      </c>
      <c r="P19" s="8">
        <f t="shared" si="2"/>
        <v>0</v>
      </c>
      <c r="Q19" s="8">
        <f t="shared" si="2"/>
        <v>0</v>
      </c>
    </row>
    <row r="20" spans="1:17" s="2" customFormat="1" ht="34.5" customHeight="1" x14ac:dyDescent="0.35">
      <c r="A20" s="54"/>
      <c r="B20" s="51"/>
      <c r="C20" s="51"/>
      <c r="D20" s="9" t="s">
        <v>18</v>
      </c>
      <c r="E20" s="11">
        <f t="shared" si="0"/>
        <v>13807800</v>
      </c>
      <c r="F20" s="10">
        <v>4630300</v>
      </c>
      <c r="G20" s="10">
        <v>4610100</v>
      </c>
      <c r="H20" s="10">
        <v>4567400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</row>
    <row r="21" spans="1:17" s="2" customFormat="1" ht="34.5" customHeight="1" x14ac:dyDescent="0.35">
      <c r="A21" s="54"/>
      <c r="B21" s="51"/>
      <c r="C21" s="51"/>
      <c r="D21" s="9" t="s">
        <v>19</v>
      </c>
      <c r="E21" s="11">
        <f t="shared" si="0"/>
        <v>35629900</v>
      </c>
      <c r="F21" s="10">
        <v>11863600</v>
      </c>
      <c r="G21" s="10">
        <v>11877800</v>
      </c>
      <c r="H21" s="10">
        <v>11888500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</row>
    <row r="22" spans="1:17" s="2" customFormat="1" ht="34.5" customHeight="1" x14ac:dyDescent="0.35">
      <c r="A22" s="54"/>
      <c r="B22" s="51"/>
      <c r="C22" s="51"/>
      <c r="D22" s="9" t="s">
        <v>20</v>
      </c>
      <c r="E22" s="8">
        <f t="shared" si="0"/>
        <v>1606095.69</v>
      </c>
      <c r="F22" s="10">
        <v>1606095.69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</row>
    <row r="23" spans="1:17" s="2" customFormat="1" ht="34.5" customHeight="1" x14ac:dyDescent="0.35">
      <c r="A23" s="55"/>
      <c r="B23" s="52"/>
      <c r="C23" s="52"/>
      <c r="D23" s="9" t="s">
        <v>21</v>
      </c>
      <c r="E23" s="8">
        <f t="shared" si="0"/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</row>
    <row r="24" spans="1:17" s="2" customFormat="1" ht="34.5" customHeight="1" x14ac:dyDescent="0.35">
      <c r="A24" s="53" t="s">
        <v>38</v>
      </c>
      <c r="B24" s="50" t="s">
        <v>46</v>
      </c>
      <c r="C24" s="50" t="s">
        <v>41</v>
      </c>
      <c r="D24" s="7" t="s">
        <v>17</v>
      </c>
      <c r="E24" s="8">
        <f t="shared" si="0"/>
        <v>380562209.61000001</v>
      </c>
      <c r="F24" s="8">
        <f t="shared" ref="F24:Q24" si="3">F25+F26+F27+F28</f>
        <v>45771621.609999999</v>
      </c>
      <c r="G24" s="8">
        <f t="shared" si="3"/>
        <v>30435508</v>
      </c>
      <c r="H24" s="8">
        <f t="shared" si="3"/>
        <v>30435508</v>
      </c>
      <c r="I24" s="8">
        <f t="shared" si="3"/>
        <v>30435508</v>
      </c>
      <c r="J24" s="8">
        <f t="shared" si="3"/>
        <v>30435508</v>
      </c>
      <c r="K24" s="8">
        <f t="shared" si="3"/>
        <v>30435508</v>
      </c>
      <c r="L24" s="8">
        <f t="shared" si="3"/>
        <v>30435508</v>
      </c>
      <c r="M24" s="8">
        <f t="shared" si="3"/>
        <v>30435508</v>
      </c>
      <c r="N24" s="8">
        <f t="shared" si="3"/>
        <v>30435508</v>
      </c>
      <c r="O24" s="8">
        <f t="shared" si="3"/>
        <v>30435508</v>
      </c>
      <c r="P24" s="8">
        <f t="shared" si="3"/>
        <v>30435508</v>
      </c>
      <c r="Q24" s="8">
        <f t="shared" si="3"/>
        <v>30435508</v>
      </c>
    </row>
    <row r="25" spans="1:17" s="2" customFormat="1" ht="34.5" customHeight="1" x14ac:dyDescent="0.35">
      <c r="A25" s="54"/>
      <c r="B25" s="51"/>
      <c r="C25" s="51"/>
      <c r="D25" s="9" t="s">
        <v>18</v>
      </c>
      <c r="E25" s="8">
        <f t="shared" si="0"/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</row>
    <row r="26" spans="1:17" s="2" customFormat="1" ht="34.5" customHeight="1" x14ac:dyDescent="0.35">
      <c r="A26" s="54"/>
      <c r="B26" s="51"/>
      <c r="C26" s="51"/>
      <c r="D26" s="9" t="s">
        <v>19</v>
      </c>
      <c r="E26" s="8">
        <f t="shared" si="0"/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</row>
    <row r="27" spans="1:17" s="2" customFormat="1" ht="34.5" customHeight="1" x14ac:dyDescent="0.35">
      <c r="A27" s="54"/>
      <c r="B27" s="51"/>
      <c r="C27" s="51"/>
      <c r="D27" s="9" t="s">
        <v>20</v>
      </c>
      <c r="E27" s="8">
        <f t="shared" si="0"/>
        <v>380562209.61000001</v>
      </c>
      <c r="F27" s="10">
        <v>45771621.609999999</v>
      </c>
      <c r="G27" s="10">
        <v>30435508</v>
      </c>
      <c r="H27" s="10">
        <v>30435508</v>
      </c>
      <c r="I27" s="10">
        <v>30435508</v>
      </c>
      <c r="J27" s="10">
        <v>30435508</v>
      </c>
      <c r="K27" s="10">
        <v>30435508</v>
      </c>
      <c r="L27" s="10">
        <v>30435508</v>
      </c>
      <c r="M27" s="10">
        <v>30435508</v>
      </c>
      <c r="N27" s="10">
        <v>30435508</v>
      </c>
      <c r="O27" s="10">
        <v>30435508</v>
      </c>
      <c r="P27" s="10">
        <v>30435508</v>
      </c>
      <c r="Q27" s="10">
        <v>30435508</v>
      </c>
    </row>
    <row r="28" spans="1:17" s="2" customFormat="1" ht="34.5" customHeight="1" x14ac:dyDescent="0.35">
      <c r="A28" s="55"/>
      <c r="B28" s="52"/>
      <c r="C28" s="52"/>
      <c r="D28" s="9" t="s">
        <v>21</v>
      </c>
      <c r="E28" s="8">
        <f t="shared" si="0"/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</row>
    <row r="29" spans="1:17" s="2" customFormat="1" ht="34.5" customHeight="1" x14ac:dyDescent="0.35">
      <c r="A29" s="53" t="s">
        <v>40</v>
      </c>
      <c r="B29" s="50" t="s">
        <v>47</v>
      </c>
      <c r="C29" s="50" t="s">
        <v>37</v>
      </c>
      <c r="D29" s="7" t="s">
        <v>17</v>
      </c>
      <c r="E29" s="8">
        <f t="shared" si="0"/>
        <v>230698353.46000001</v>
      </c>
      <c r="F29" s="8">
        <f t="shared" ref="F29" si="4">F30+F31+F32+F33</f>
        <v>10698353.460000001</v>
      </c>
      <c r="G29" s="8">
        <f t="shared" ref="G29" si="5">G30+G31+G32+G33</f>
        <v>20000000</v>
      </c>
      <c r="H29" s="8">
        <f t="shared" ref="H29" si="6">H30+H31+H32+H33</f>
        <v>20000000</v>
      </c>
      <c r="I29" s="8">
        <f t="shared" ref="I29" si="7">I30+I31+I32+I33</f>
        <v>20000000</v>
      </c>
      <c r="J29" s="8">
        <f t="shared" ref="J29" si="8">J30+J31+J32+J33</f>
        <v>20000000</v>
      </c>
      <c r="K29" s="8">
        <f t="shared" ref="K29" si="9">K30+K31+K32+K33</f>
        <v>20000000</v>
      </c>
      <c r="L29" s="8">
        <f t="shared" ref="L29" si="10">L30+L31+L32+L33</f>
        <v>20000000</v>
      </c>
      <c r="M29" s="8">
        <f t="shared" ref="M29" si="11">M30+M31+M32+M33</f>
        <v>20000000</v>
      </c>
      <c r="N29" s="8">
        <f t="shared" ref="N29" si="12">N30+N31+N32+N33</f>
        <v>20000000</v>
      </c>
      <c r="O29" s="8">
        <f t="shared" ref="O29" si="13">O30+O31+O32+O33</f>
        <v>20000000</v>
      </c>
      <c r="P29" s="8">
        <f t="shared" ref="P29" si="14">P30+P31+P32+P33</f>
        <v>20000000</v>
      </c>
      <c r="Q29" s="8">
        <f t="shared" ref="Q29" si="15">Q30+Q31+Q32+Q33</f>
        <v>20000000</v>
      </c>
    </row>
    <row r="30" spans="1:17" s="2" customFormat="1" ht="34.5" customHeight="1" x14ac:dyDescent="0.35">
      <c r="A30" s="54"/>
      <c r="B30" s="51"/>
      <c r="C30" s="51"/>
      <c r="D30" s="9" t="s">
        <v>18</v>
      </c>
      <c r="E30" s="8">
        <f t="shared" si="0"/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</row>
    <row r="31" spans="1:17" s="2" customFormat="1" ht="34.5" customHeight="1" x14ac:dyDescent="0.35">
      <c r="A31" s="54"/>
      <c r="B31" s="51"/>
      <c r="C31" s="51"/>
      <c r="D31" s="9" t="s">
        <v>19</v>
      </c>
      <c r="E31" s="8">
        <f t="shared" si="0"/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</row>
    <row r="32" spans="1:17" s="2" customFormat="1" ht="34.5" customHeight="1" x14ac:dyDescent="0.35">
      <c r="A32" s="54"/>
      <c r="B32" s="51"/>
      <c r="C32" s="51"/>
      <c r="D32" s="9" t="s">
        <v>20</v>
      </c>
      <c r="E32" s="8">
        <f t="shared" si="0"/>
        <v>230698353.46000001</v>
      </c>
      <c r="F32" s="10">
        <v>10698353.460000001</v>
      </c>
      <c r="G32" s="10">
        <v>20000000</v>
      </c>
      <c r="H32" s="10">
        <v>20000000</v>
      </c>
      <c r="I32" s="10">
        <v>20000000</v>
      </c>
      <c r="J32" s="10">
        <v>20000000</v>
      </c>
      <c r="K32" s="10">
        <v>20000000</v>
      </c>
      <c r="L32" s="10">
        <v>20000000</v>
      </c>
      <c r="M32" s="10">
        <v>20000000</v>
      </c>
      <c r="N32" s="10">
        <v>20000000</v>
      </c>
      <c r="O32" s="10">
        <v>20000000</v>
      </c>
      <c r="P32" s="10">
        <v>20000000</v>
      </c>
      <c r="Q32" s="10">
        <v>20000000</v>
      </c>
    </row>
    <row r="33" spans="1:17" s="2" customFormat="1" ht="34.5" customHeight="1" x14ac:dyDescent="0.35">
      <c r="A33" s="55"/>
      <c r="B33" s="52"/>
      <c r="C33" s="52"/>
      <c r="D33" s="9" t="s">
        <v>21</v>
      </c>
      <c r="E33" s="8">
        <f t="shared" si="0"/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</row>
    <row r="34" spans="1:17" s="2" customFormat="1" ht="32.25" customHeight="1" x14ac:dyDescent="0.35">
      <c r="A34" s="53" t="s">
        <v>42</v>
      </c>
      <c r="B34" s="50" t="s">
        <v>48</v>
      </c>
      <c r="C34" s="50" t="s">
        <v>39</v>
      </c>
      <c r="D34" s="7" t="s">
        <v>17</v>
      </c>
      <c r="E34" s="8">
        <f t="shared" si="0"/>
        <v>11763173.219999999</v>
      </c>
      <c r="F34" s="8">
        <f t="shared" ref="F34" si="16">F35+F36+F37+F38</f>
        <v>763173.22</v>
      </c>
      <c r="G34" s="8">
        <f t="shared" ref="G34" si="17">G35+G36+G37+G38</f>
        <v>1000000</v>
      </c>
      <c r="H34" s="8">
        <f t="shared" ref="H34" si="18">H35+H36+H37+H38</f>
        <v>1000000</v>
      </c>
      <c r="I34" s="8">
        <f t="shared" ref="I34" si="19">I35+I36+I37+I38</f>
        <v>1000000</v>
      </c>
      <c r="J34" s="8">
        <f t="shared" ref="J34" si="20">J35+J36+J37+J38</f>
        <v>1000000</v>
      </c>
      <c r="K34" s="8">
        <f t="shared" ref="K34" si="21">K35+K36+K37+K38</f>
        <v>1000000</v>
      </c>
      <c r="L34" s="8">
        <f t="shared" ref="L34" si="22">L35+L36+L37+L38</f>
        <v>1000000</v>
      </c>
      <c r="M34" s="8">
        <f t="shared" ref="M34" si="23">M35+M36+M37+M38</f>
        <v>1000000</v>
      </c>
      <c r="N34" s="8">
        <f t="shared" ref="N34" si="24">N35+N36+N37+N38</f>
        <v>1000000</v>
      </c>
      <c r="O34" s="8">
        <f t="shared" ref="O34" si="25">O35+O36+O37+O38</f>
        <v>1000000</v>
      </c>
      <c r="P34" s="8">
        <f t="shared" ref="P34" si="26">P35+P36+P37+P38</f>
        <v>1000000</v>
      </c>
      <c r="Q34" s="8">
        <f t="shared" ref="Q34" si="27">Q35+Q36+Q37+Q38</f>
        <v>1000000</v>
      </c>
    </row>
    <row r="35" spans="1:17" s="2" customFormat="1" ht="32.25" customHeight="1" x14ac:dyDescent="0.35">
      <c r="A35" s="54"/>
      <c r="B35" s="51"/>
      <c r="C35" s="51"/>
      <c r="D35" s="9" t="s">
        <v>18</v>
      </c>
      <c r="E35" s="8">
        <f t="shared" si="0"/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</row>
    <row r="36" spans="1:17" s="2" customFormat="1" ht="32.25" customHeight="1" x14ac:dyDescent="0.35">
      <c r="A36" s="54"/>
      <c r="B36" s="51"/>
      <c r="C36" s="51"/>
      <c r="D36" s="9" t="s">
        <v>19</v>
      </c>
      <c r="E36" s="8">
        <f t="shared" si="0"/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</row>
    <row r="37" spans="1:17" s="2" customFormat="1" ht="32.25" customHeight="1" x14ac:dyDescent="0.35">
      <c r="A37" s="54"/>
      <c r="B37" s="51"/>
      <c r="C37" s="51"/>
      <c r="D37" s="9" t="s">
        <v>20</v>
      </c>
      <c r="E37" s="8">
        <f t="shared" si="0"/>
        <v>11763173.219999999</v>
      </c>
      <c r="F37" s="10">
        <v>763173.22</v>
      </c>
      <c r="G37" s="10">
        <v>1000000</v>
      </c>
      <c r="H37" s="10">
        <v>1000000</v>
      </c>
      <c r="I37" s="10">
        <v>1000000</v>
      </c>
      <c r="J37" s="10">
        <v>1000000</v>
      </c>
      <c r="K37" s="10">
        <v>1000000</v>
      </c>
      <c r="L37" s="10">
        <v>1000000</v>
      </c>
      <c r="M37" s="10">
        <v>1000000</v>
      </c>
      <c r="N37" s="10">
        <v>1000000</v>
      </c>
      <c r="O37" s="10">
        <v>1000000</v>
      </c>
      <c r="P37" s="10">
        <v>1000000</v>
      </c>
      <c r="Q37" s="10">
        <v>1000000</v>
      </c>
    </row>
    <row r="38" spans="1:17" s="2" customFormat="1" ht="32.25" customHeight="1" x14ac:dyDescent="0.35">
      <c r="A38" s="55"/>
      <c r="B38" s="52"/>
      <c r="C38" s="52"/>
      <c r="D38" s="9" t="s">
        <v>21</v>
      </c>
      <c r="E38" s="8">
        <f t="shared" si="0"/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</row>
    <row r="39" spans="1:17" s="1" customFormat="1" ht="32.25" customHeight="1" x14ac:dyDescent="0.35">
      <c r="A39" s="56"/>
      <c r="B39" s="59" t="s">
        <v>31</v>
      </c>
      <c r="C39" s="45"/>
      <c r="D39" s="7" t="s">
        <v>17</v>
      </c>
      <c r="E39" s="8">
        <f t="shared" si="0"/>
        <v>2513558760.8300004</v>
      </c>
      <c r="F39" s="8">
        <f t="shared" ref="F39:Q39" si="28">F40+F41+F42+F43</f>
        <v>254459313.09000003</v>
      </c>
      <c r="G39" s="8">
        <f t="shared" si="28"/>
        <v>218865686.15000001</v>
      </c>
      <c r="H39" s="8">
        <f t="shared" si="28"/>
        <v>218833686.15000001</v>
      </c>
      <c r="I39" s="8">
        <f t="shared" si="28"/>
        <v>202377786.16</v>
      </c>
      <c r="J39" s="8">
        <f t="shared" si="28"/>
        <v>202377786.16</v>
      </c>
      <c r="K39" s="8">
        <f t="shared" si="28"/>
        <v>202377786.16</v>
      </c>
      <c r="L39" s="8">
        <f t="shared" si="28"/>
        <v>202377786.16</v>
      </c>
      <c r="M39" s="8">
        <f t="shared" si="28"/>
        <v>202377786.16</v>
      </c>
      <c r="N39" s="8">
        <f t="shared" si="28"/>
        <v>202377786.16</v>
      </c>
      <c r="O39" s="8">
        <f t="shared" si="28"/>
        <v>202377786.16</v>
      </c>
      <c r="P39" s="8">
        <f t="shared" si="28"/>
        <v>202377786.16</v>
      </c>
      <c r="Q39" s="8">
        <f t="shared" si="28"/>
        <v>202377786.16</v>
      </c>
    </row>
    <row r="40" spans="1:17" s="1" customFormat="1" ht="32.25" customHeight="1" x14ac:dyDescent="0.35">
      <c r="A40" s="57"/>
      <c r="B40" s="60"/>
      <c r="C40" s="46"/>
      <c r="D40" s="9" t="s">
        <v>18</v>
      </c>
      <c r="E40" s="8">
        <f t="shared" si="0"/>
        <v>13807800</v>
      </c>
      <c r="F40" s="10">
        <f>F10+F15+F20+F25+F30+F35</f>
        <v>4630300</v>
      </c>
      <c r="G40" s="10">
        <f t="shared" ref="G40:Q40" si="29">G10+G15+G20+G25+G30+G35</f>
        <v>4610100</v>
      </c>
      <c r="H40" s="10">
        <f t="shared" si="29"/>
        <v>4567400</v>
      </c>
      <c r="I40" s="10">
        <f t="shared" si="29"/>
        <v>0</v>
      </c>
      <c r="J40" s="10">
        <f t="shared" si="29"/>
        <v>0</v>
      </c>
      <c r="K40" s="10">
        <f t="shared" si="29"/>
        <v>0</v>
      </c>
      <c r="L40" s="10">
        <f t="shared" si="29"/>
        <v>0</v>
      </c>
      <c r="M40" s="10">
        <f t="shared" si="29"/>
        <v>0</v>
      </c>
      <c r="N40" s="10">
        <f t="shared" si="29"/>
        <v>0</v>
      </c>
      <c r="O40" s="10">
        <f t="shared" si="29"/>
        <v>0</v>
      </c>
      <c r="P40" s="10">
        <f t="shared" si="29"/>
        <v>0</v>
      </c>
      <c r="Q40" s="10">
        <f t="shared" si="29"/>
        <v>0</v>
      </c>
    </row>
    <row r="41" spans="1:17" s="1" customFormat="1" ht="32.25" customHeight="1" x14ac:dyDescent="0.35">
      <c r="A41" s="57"/>
      <c r="B41" s="60"/>
      <c r="C41" s="46"/>
      <c r="D41" s="9" t="s">
        <v>19</v>
      </c>
      <c r="E41" s="8">
        <f t="shared" si="0"/>
        <v>35629900</v>
      </c>
      <c r="F41" s="10">
        <f t="shared" ref="F41:Q43" si="30">F11+F16+F21+F26+F31+F36</f>
        <v>11863600</v>
      </c>
      <c r="G41" s="10">
        <f t="shared" si="30"/>
        <v>11877800</v>
      </c>
      <c r="H41" s="10">
        <f t="shared" si="30"/>
        <v>11888500</v>
      </c>
      <c r="I41" s="10">
        <f t="shared" si="30"/>
        <v>0</v>
      </c>
      <c r="J41" s="10">
        <f t="shared" si="30"/>
        <v>0</v>
      </c>
      <c r="K41" s="10">
        <f t="shared" si="30"/>
        <v>0</v>
      </c>
      <c r="L41" s="10">
        <f t="shared" si="30"/>
        <v>0</v>
      </c>
      <c r="M41" s="10">
        <f t="shared" si="30"/>
        <v>0</v>
      </c>
      <c r="N41" s="10">
        <f t="shared" si="30"/>
        <v>0</v>
      </c>
      <c r="O41" s="10">
        <f t="shared" si="30"/>
        <v>0</v>
      </c>
      <c r="P41" s="10">
        <f t="shared" si="30"/>
        <v>0</v>
      </c>
      <c r="Q41" s="10">
        <f t="shared" si="30"/>
        <v>0</v>
      </c>
    </row>
    <row r="42" spans="1:17" s="1" customFormat="1" ht="32.25" customHeight="1" x14ac:dyDescent="0.35">
      <c r="A42" s="57"/>
      <c r="B42" s="60"/>
      <c r="C42" s="46"/>
      <c r="D42" s="9" t="s">
        <v>20</v>
      </c>
      <c r="E42" s="8">
        <f t="shared" si="0"/>
        <v>2464121060.8299999</v>
      </c>
      <c r="F42" s="10">
        <f>F12+F17+F22+F27+F32+F37</f>
        <v>237965413.09000003</v>
      </c>
      <c r="G42" s="10">
        <f t="shared" si="30"/>
        <v>202377786.15000001</v>
      </c>
      <c r="H42" s="10">
        <f t="shared" si="30"/>
        <v>202377786.15000001</v>
      </c>
      <c r="I42" s="10">
        <f t="shared" si="30"/>
        <v>202377786.16</v>
      </c>
      <c r="J42" s="10">
        <f t="shared" si="30"/>
        <v>202377786.16</v>
      </c>
      <c r="K42" s="10">
        <f t="shared" si="30"/>
        <v>202377786.16</v>
      </c>
      <c r="L42" s="10">
        <f t="shared" si="30"/>
        <v>202377786.16</v>
      </c>
      <c r="M42" s="10">
        <f t="shared" si="30"/>
        <v>202377786.16</v>
      </c>
      <c r="N42" s="10">
        <f t="shared" si="30"/>
        <v>202377786.16</v>
      </c>
      <c r="O42" s="10">
        <f t="shared" si="30"/>
        <v>202377786.16</v>
      </c>
      <c r="P42" s="10">
        <f t="shared" si="30"/>
        <v>202377786.16</v>
      </c>
      <c r="Q42" s="10">
        <f t="shared" si="30"/>
        <v>202377786.16</v>
      </c>
    </row>
    <row r="43" spans="1:17" s="1" customFormat="1" ht="33.75" customHeight="1" x14ac:dyDescent="0.35">
      <c r="A43" s="58"/>
      <c r="B43" s="61"/>
      <c r="C43" s="47"/>
      <c r="D43" s="9" t="s">
        <v>21</v>
      </c>
      <c r="E43" s="8">
        <f t="shared" si="0"/>
        <v>0</v>
      </c>
      <c r="F43" s="10">
        <f t="shared" si="30"/>
        <v>0</v>
      </c>
      <c r="G43" s="10">
        <f t="shared" si="30"/>
        <v>0</v>
      </c>
      <c r="H43" s="10">
        <f t="shared" si="30"/>
        <v>0</v>
      </c>
      <c r="I43" s="10">
        <f t="shared" si="30"/>
        <v>0</v>
      </c>
      <c r="J43" s="10">
        <f t="shared" si="30"/>
        <v>0</v>
      </c>
      <c r="K43" s="10">
        <f t="shared" si="30"/>
        <v>0</v>
      </c>
      <c r="L43" s="10">
        <f t="shared" si="30"/>
        <v>0</v>
      </c>
      <c r="M43" s="10">
        <f t="shared" si="30"/>
        <v>0</v>
      </c>
      <c r="N43" s="10">
        <f t="shared" si="30"/>
        <v>0</v>
      </c>
      <c r="O43" s="10">
        <f t="shared" si="30"/>
        <v>0</v>
      </c>
      <c r="P43" s="10">
        <f t="shared" si="30"/>
        <v>0</v>
      </c>
      <c r="Q43" s="10">
        <f t="shared" si="30"/>
        <v>0</v>
      </c>
    </row>
    <row r="44" spans="1:17" s="1" customFormat="1" ht="33.75" customHeight="1" x14ac:dyDescent="0.35">
      <c r="A44" s="56"/>
      <c r="B44" s="62" t="s">
        <v>23</v>
      </c>
      <c r="C44" s="45"/>
      <c r="D44" s="7" t="s">
        <v>17</v>
      </c>
      <c r="E44" s="8">
        <f t="shared" si="0"/>
        <v>0</v>
      </c>
      <c r="F44" s="8">
        <f t="shared" ref="F44:Q44" si="31">F45+F46+F47+F48</f>
        <v>0</v>
      </c>
      <c r="G44" s="8">
        <f t="shared" si="31"/>
        <v>0</v>
      </c>
      <c r="H44" s="8">
        <f t="shared" si="31"/>
        <v>0</v>
      </c>
      <c r="I44" s="8">
        <f t="shared" si="31"/>
        <v>0</v>
      </c>
      <c r="J44" s="8">
        <f t="shared" si="31"/>
        <v>0</v>
      </c>
      <c r="K44" s="8">
        <f t="shared" si="31"/>
        <v>0</v>
      </c>
      <c r="L44" s="8">
        <f t="shared" si="31"/>
        <v>0</v>
      </c>
      <c r="M44" s="8">
        <f t="shared" si="31"/>
        <v>0</v>
      </c>
      <c r="N44" s="8">
        <f t="shared" si="31"/>
        <v>0</v>
      </c>
      <c r="O44" s="8">
        <f t="shared" si="31"/>
        <v>0</v>
      </c>
      <c r="P44" s="8">
        <f t="shared" si="31"/>
        <v>0</v>
      </c>
      <c r="Q44" s="8">
        <f t="shared" si="31"/>
        <v>0</v>
      </c>
    </row>
    <row r="45" spans="1:17" s="1" customFormat="1" ht="33.75" customHeight="1" x14ac:dyDescent="0.35">
      <c r="A45" s="57"/>
      <c r="B45" s="63"/>
      <c r="C45" s="46"/>
      <c r="D45" s="9" t="s">
        <v>18</v>
      </c>
      <c r="E45" s="8">
        <f t="shared" si="0"/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</row>
    <row r="46" spans="1:17" s="1" customFormat="1" ht="33.75" customHeight="1" x14ac:dyDescent="0.35">
      <c r="A46" s="57"/>
      <c r="B46" s="63"/>
      <c r="C46" s="46"/>
      <c r="D46" s="9" t="s">
        <v>19</v>
      </c>
      <c r="E46" s="8">
        <f t="shared" si="0"/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</row>
    <row r="47" spans="1:17" s="1" customFormat="1" ht="33.75" customHeight="1" x14ac:dyDescent="0.35">
      <c r="A47" s="57"/>
      <c r="B47" s="63"/>
      <c r="C47" s="46"/>
      <c r="D47" s="9" t="s">
        <v>20</v>
      </c>
      <c r="E47" s="8">
        <f t="shared" ref="E47:E48" si="32">F47+G47+H47+I47+J47+K47+L47+M47+N47+O47+P47+Q47</f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</row>
    <row r="48" spans="1:17" s="1" customFormat="1" ht="33.75" customHeight="1" x14ac:dyDescent="0.35">
      <c r="A48" s="58"/>
      <c r="B48" s="64"/>
      <c r="C48" s="47"/>
      <c r="D48" s="9" t="s">
        <v>21</v>
      </c>
      <c r="E48" s="8">
        <f t="shared" si="32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</row>
    <row r="49" spans="1:17" s="1" customFormat="1" ht="24" customHeight="1" x14ac:dyDescent="0.35">
      <c r="A49" s="66" t="s">
        <v>33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7" s="2" customFormat="1" ht="31.5" customHeight="1" x14ac:dyDescent="0.35">
      <c r="A50" s="53" t="s">
        <v>34</v>
      </c>
      <c r="B50" s="50" t="s">
        <v>49</v>
      </c>
      <c r="C50" s="50" t="s">
        <v>37</v>
      </c>
      <c r="D50" s="7" t="s">
        <v>17</v>
      </c>
      <c r="E50" s="12">
        <f>E51+E52+E53+E54</f>
        <v>47000000</v>
      </c>
      <c r="F50" s="12">
        <f t="shared" ref="F50:Q50" si="33">F54+F53+F52+F51</f>
        <v>3000000</v>
      </c>
      <c r="G50" s="12">
        <f t="shared" si="33"/>
        <v>4000000</v>
      </c>
      <c r="H50" s="12">
        <f t="shared" si="33"/>
        <v>4000000</v>
      </c>
      <c r="I50" s="12">
        <f t="shared" si="33"/>
        <v>4000000</v>
      </c>
      <c r="J50" s="12">
        <f t="shared" si="33"/>
        <v>4000000</v>
      </c>
      <c r="K50" s="12">
        <f t="shared" si="33"/>
        <v>4000000</v>
      </c>
      <c r="L50" s="12">
        <f t="shared" si="33"/>
        <v>4000000</v>
      </c>
      <c r="M50" s="12">
        <f t="shared" si="33"/>
        <v>4000000</v>
      </c>
      <c r="N50" s="12">
        <f t="shared" si="33"/>
        <v>4000000</v>
      </c>
      <c r="O50" s="12">
        <f t="shared" si="33"/>
        <v>4000000</v>
      </c>
      <c r="P50" s="12">
        <f t="shared" si="33"/>
        <v>4000000</v>
      </c>
      <c r="Q50" s="12">
        <f t="shared" si="33"/>
        <v>4000000</v>
      </c>
    </row>
    <row r="51" spans="1:17" s="2" customFormat="1" ht="31.5" customHeight="1" x14ac:dyDescent="0.35">
      <c r="A51" s="54"/>
      <c r="B51" s="51"/>
      <c r="C51" s="51"/>
      <c r="D51" s="9" t="s">
        <v>18</v>
      </c>
      <c r="E51" s="12">
        <f>F51+G51+H51+I51+J51+K51+L51+M51+N51+O51+P51+Q51</f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</row>
    <row r="52" spans="1:17" s="2" customFormat="1" ht="31.5" customHeight="1" x14ac:dyDescent="0.35">
      <c r="A52" s="54"/>
      <c r="B52" s="51"/>
      <c r="C52" s="51"/>
      <c r="D52" s="9" t="s">
        <v>19</v>
      </c>
      <c r="E52" s="12">
        <f t="shared" ref="E52:E54" si="34">F52+G52+H52+I52+J52+K52+L52+M52+N52+O52+P52+Q52</f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</row>
    <row r="53" spans="1:17" s="2" customFormat="1" ht="31.5" customHeight="1" x14ac:dyDescent="0.35">
      <c r="A53" s="54"/>
      <c r="B53" s="51"/>
      <c r="C53" s="51"/>
      <c r="D53" s="9" t="s">
        <v>20</v>
      </c>
      <c r="E53" s="12">
        <f t="shared" si="34"/>
        <v>47000000</v>
      </c>
      <c r="F53" s="13">
        <v>3000000</v>
      </c>
      <c r="G53" s="13">
        <v>4000000</v>
      </c>
      <c r="H53" s="13">
        <v>4000000</v>
      </c>
      <c r="I53" s="13">
        <v>4000000</v>
      </c>
      <c r="J53" s="13">
        <v>4000000</v>
      </c>
      <c r="K53" s="13">
        <v>4000000</v>
      </c>
      <c r="L53" s="13">
        <v>4000000</v>
      </c>
      <c r="M53" s="13">
        <v>4000000</v>
      </c>
      <c r="N53" s="13">
        <v>4000000</v>
      </c>
      <c r="O53" s="13">
        <v>4000000</v>
      </c>
      <c r="P53" s="13">
        <v>4000000</v>
      </c>
      <c r="Q53" s="13">
        <v>4000000</v>
      </c>
    </row>
    <row r="54" spans="1:17" s="2" customFormat="1" ht="31.5" customHeight="1" x14ac:dyDescent="0.35">
      <c r="A54" s="55"/>
      <c r="B54" s="52"/>
      <c r="C54" s="52"/>
      <c r="D54" s="9" t="s">
        <v>21</v>
      </c>
      <c r="E54" s="12">
        <f t="shared" si="34"/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</row>
    <row r="55" spans="1:17" s="1" customFormat="1" ht="31.5" customHeight="1" x14ac:dyDescent="0.35">
      <c r="A55" s="69" t="s">
        <v>35</v>
      </c>
      <c r="B55" s="50" t="s">
        <v>50</v>
      </c>
      <c r="C55" s="50" t="s">
        <v>37</v>
      </c>
      <c r="D55" s="7" t="s">
        <v>17</v>
      </c>
      <c r="E55" s="12">
        <f>E56+E57+E58+E59</f>
        <v>0</v>
      </c>
      <c r="F55" s="12">
        <f t="shared" ref="F55" si="35">F59+F58+F57+F56</f>
        <v>0</v>
      </c>
      <c r="G55" s="12">
        <f t="shared" ref="G55" si="36">G59+G58+G57+G56</f>
        <v>0</v>
      </c>
      <c r="H55" s="12">
        <f t="shared" ref="H55" si="37">H59+H58+H57+H56</f>
        <v>0</v>
      </c>
      <c r="I55" s="12">
        <f t="shared" ref="I55" si="38">I59+I58+I57+I56</f>
        <v>0</v>
      </c>
      <c r="J55" s="12">
        <f t="shared" ref="J55" si="39">J59+J58+J57+J56</f>
        <v>0</v>
      </c>
      <c r="K55" s="12">
        <f t="shared" ref="K55" si="40">K59+K58+K57+K56</f>
        <v>0</v>
      </c>
      <c r="L55" s="12">
        <f t="shared" ref="L55" si="41">L59+L58+L57+L56</f>
        <v>0</v>
      </c>
      <c r="M55" s="12">
        <f t="shared" ref="M55" si="42">M59+M58+M57+M56</f>
        <v>0</v>
      </c>
      <c r="N55" s="12">
        <f t="shared" ref="N55" si="43">N59+N58+N57+N56</f>
        <v>0</v>
      </c>
      <c r="O55" s="12">
        <f t="shared" ref="O55" si="44">O59+O58+O57+O56</f>
        <v>0</v>
      </c>
      <c r="P55" s="12">
        <f t="shared" ref="P55" si="45">P59+P58+P57+P56</f>
        <v>0</v>
      </c>
      <c r="Q55" s="12">
        <f t="shared" ref="Q55" si="46">Q59+Q58+Q57+Q56</f>
        <v>0</v>
      </c>
    </row>
    <row r="56" spans="1:17" s="1" customFormat="1" ht="31.5" customHeight="1" x14ac:dyDescent="0.35">
      <c r="A56" s="69"/>
      <c r="B56" s="51"/>
      <c r="C56" s="51"/>
      <c r="D56" s="9" t="s">
        <v>18</v>
      </c>
      <c r="E56" s="12">
        <f>F56+G56+H56+I56+J56+K56+L56+M56+N56+O56+P56+Q56</f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</row>
    <row r="57" spans="1:17" s="1" customFormat="1" ht="31.5" customHeight="1" x14ac:dyDescent="0.35">
      <c r="A57" s="69"/>
      <c r="B57" s="51"/>
      <c r="C57" s="51"/>
      <c r="D57" s="9" t="s">
        <v>19</v>
      </c>
      <c r="E57" s="12">
        <f t="shared" ref="E57:E59" si="47">F57+G57+H57+I57+J57+K57+L57+M57+N57+O57+P57+Q57</f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</row>
    <row r="58" spans="1:17" s="1" customFormat="1" ht="31.5" customHeight="1" x14ac:dyDescent="0.35">
      <c r="A58" s="69"/>
      <c r="B58" s="51"/>
      <c r="C58" s="51"/>
      <c r="D58" s="9" t="s">
        <v>20</v>
      </c>
      <c r="E58" s="12">
        <f t="shared" si="47"/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</row>
    <row r="59" spans="1:17" s="1" customFormat="1" ht="31.5" customHeight="1" x14ac:dyDescent="0.35">
      <c r="A59" s="69"/>
      <c r="B59" s="52"/>
      <c r="C59" s="52"/>
      <c r="D59" s="9" t="s">
        <v>21</v>
      </c>
      <c r="E59" s="12">
        <f t="shared" si="47"/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</row>
    <row r="60" spans="1:17" s="1" customFormat="1" ht="31.5" customHeight="1" x14ac:dyDescent="0.35">
      <c r="A60" s="56"/>
      <c r="B60" s="59" t="s">
        <v>36</v>
      </c>
      <c r="C60" s="45"/>
      <c r="D60" s="7" t="s">
        <v>17</v>
      </c>
      <c r="E60" s="12">
        <f>E61+E62+E63+E64</f>
        <v>47000000</v>
      </c>
      <c r="F60" s="12">
        <f t="shared" ref="F60:Q60" si="48">F64+F63+F62+F61</f>
        <v>3000000</v>
      </c>
      <c r="G60" s="12">
        <f t="shared" si="48"/>
        <v>4000000</v>
      </c>
      <c r="H60" s="12">
        <f t="shared" si="48"/>
        <v>4000000</v>
      </c>
      <c r="I60" s="12">
        <f t="shared" si="48"/>
        <v>4000000</v>
      </c>
      <c r="J60" s="12">
        <f t="shared" si="48"/>
        <v>4000000</v>
      </c>
      <c r="K60" s="12">
        <f t="shared" si="48"/>
        <v>4000000</v>
      </c>
      <c r="L60" s="12">
        <f t="shared" si="48"/>
        <v>4000000</v>
      </c>
      <c r="M60" s="12">
        <f t="shared" si="48"/>
        <v>4000000</v>
      </c>
      <c r="N60" s="12">
        <f t="shared" si="48"/>
        <v>4000000</v>
      </c>
      <c r="O60" s="12">
        <f t="shared" si="48"/>
        <v>4000000</v>
      </c>
      <c r="P60" s="12">
        <f t="shared" si="48"/>
        <v>4000000</v>
      </c>
      <c r="Q60" s="12">
        <f t="shared" si="48"/>
        <v>4000000</v>
      </c>
    </row>
    <row r="61" spans="1:17" s="1" customFormat="1" ht="31.5" customHeight="1" x14ac:dyDescent="0.35">
      <c r="A61" s="57"/>
      <c r="B61" s="60"/>
      <c r="C61" s="46"/>
      <c r="D61" s="9" t="s">
        <v>18</v>
      </c>
      <c r="E61" s="12">
        <f>F61+G61+H61+I61+J61+K61+L61+M61+N61+O61+P61+Q61</f>
        <v>0</v>
      </c>
      <c r="F61" s="13">
        <f>F51+F56</f>
        <v>0</v>
      </c>
      <c r="G61" s="13">
        <f t="shared" ref="G61:Q61" si="49">G51+G56</f>
        <v>0</v>
      </c>
      <c r="H61" s="13">
        <f t="shared" si="49"/>
        <v>0</v>
      </c>
      <c r="I61" s="13">
        <f t="shared" si="49"/>
        <v>0</v>
      </c>
      <c r="J61" s="13">
        <f t="shared" si="49"/>
        <v>0</v>
      </c>
      <c r="K61" s="13">
        <f t="shared" si="49"/>
        <v>0</v>
      </c>
      <c r="L61" s="13">
        <f t="shared" si="49"/>
        <v>0</v>
      </c>
      <c r="M61" s="13">
        <f t="shared" si="49"/>
        <v>0</v>
      </c>
      <c r="N61" s="13">
        <f t="shared" si="49"/>
        <v>0</v>
      </c>
      <c r="O61" s="13">
        <f t="shared" si="49"/>
        <v>0</v>
      </c>
      <c r="P61" s="13">
        <f t="shared" si="49"/>
        <v>0</v>
      </c>
      <c r="Q61" s="13">
        <f t="shared" si="49"/>
        <v>0</v>
      </c>
    </row>
    <row r="62" spans="1:17" s="1" customFormat="1" ht="31.5" customHeight="1" x14ac:dyDescent="0.35">
      <c r="A62" s="57"/>
      <c r="B62" s="60"/>
      <c r="C62" s="46"/>
      <c r="D62" s="9" t="s">
        <v>19</v>
      </c>
      <c r="E62" s="12">
        <f t="shared" ref="E62:E64" si="50">F62+G62+H62+I62+J62+K62+L62+M62+N62+O62+P62+Q62</f>
        <v>0</v>
      </c>
      <c r="F62" s="13">
        <f t="shared" ref="F62:Q64" si="51">F52+F57</f>
        <v>0</v>
      </c>
      <c r="G62" s="13">
        <f t="shared" si="51"/>
        <v>0</v>
      </c>
      <c r="H62" s="13">
        <f t="shared" si="51"/>
        <v>0</v>
      </c>
      <c r="I62" s="13">
        <f t="shared" si="51"/>
        <v>0</v>
      </c>
      <c r="J62" s="13">
        <f t="shared" si="51"/>
        <v>0</v>
      </c>
      <c r="K62" s="13">
        <f t="shared" si="51"/>
        <v>0</v>
      </c>
      <c r="L62" s="13">
        <f t="shared" si="51"/>
        <v>0</v>
      </c>
      <c r="M62" s="13">
        <f t="shared" si="51"/>
        <v>0</v>
      </c>
      <c r="N62" s="13">
        <f t="shared" si="51"/>
        <v>0</v>
      </c>
      <c r="O62" s="13">
        <f t="shared" si="51"/>
        <v>0</v>
      </c>
      <c r="P62" s="13">
        <f t="shared" si="51"/>
        <v>0</v>
      </c>
      <c r="Q62" s="13">
        <f t="shared" si="51"/>
        <v>0</v>
      </c>
    </row>
    <row r="63" spans="1:17" s="1" customFormat="1" ht="31.5" customHeight="1" x14ac:dyDescent="0.35">
      <c r="A63" s="57"/>
      <c r="B63" s="60"/>
      <c r="C63" s="46"/>
      <c r="D63" s="9" t="s">
        <v>20</v>
      </c>
      <c r="E63" s="12">
        <f t="shared" si="50"/>
        <v>47000000</v>
      </c>
      <c r="F63" s="13">
        <f t="shared" si="51"/>
        <v>3000000</v>
      </c>
      <c r="G63" s="13">
        <f t="shared" si="51"/>
        <v>4000000</v>
      </c>
      <c r="H63" s="13">
        <f t="shared" si="51"/>
        <v>4000000</v>
      </c>
      <c r="I63" s="13">
        <f t="shared" si="51"/>
        <v>4000000</v>
      </c>
      <c r="J63" s="13">
        <f t="shared" si="51"/>
        <v>4000000</v>
      </c>
      <c r="K63" s="13">
        <f t="shared" si="51"/>
        <v>4000000</v>
      </c>
      <c r="L63" s="13">
        <f t="shared" si="51"/>
        <v>4000000</v>
      </c>
      <c r="M63" s="13">
        <f t="shared" si="51"/>
        <v>4000000</v>
      </c>
      <c r="N63" s="13">
        <f t="shared" si="51"/>
        <v>4000000</v>
      </c>
      <c r="O63" s="13">
        <f t="shared" si="51"/>
        <v>4000000</v>
      </c>
      <c r="P63" s="13">
        <f t="shared" si="51"/>
        <v>4000000</v>
      </c>
      <c r="Q63" s="13">
        <f t="shared" si="51"/>
        <v>4000000</v>
      </c>
    </row>
    <row r="64" spans="1:17" s="1" customFormat="1" ht="31.5" customHeight="1" x14ac:dyDescent="0.35">
      <c r="A64" s="58"/>
      <c r="B64" s="61"/>
      <c r="C64" s="47"/>
      <c r="D64" s="9" t="s">
        <v>21</v>
      </c>
      <c r="E64" s="12">
        <f t="shared" si="50"/>
        <v>0</v>
      </c>
      <c r="F64" s="13">
        <f t="shared" si="51"/>
        <v>0</v>
      </c>
      <c r="G64" s="13">
        <f t="shared" si="51"/>
        <v>0</v>
      </c>
      <c r="H64" s="13">
        <f t="shared" si="51"/>
        <v>0</v>
      </c>
      <c r="I64" s="13">
        <f t="shared" si="51"/>
        <v>0</v>
      </c>
      <c r="J64" s="13">
        <f t="shared" si="51"/>
        <v>0</v>
      </c>
      <c r="K64" s="13">
        <f t="shared" si="51"/>
        <v>0</v>
      </c>
      <c r="L64" s="13">
        <f t="shared" si="51"/>
        <v>0</v>
      </c>
      <c r="M64" s="13">
        <f t="shared" si="51"/>
        <v>0</v>
      </c>
      <c r="N64" s="13">
        <f t="shared" si="51"/>
        <v>0</v>
      </c>
      <c r="O64" s="13">
        <f t="shared" si="51"/>
        <v>0</v>
      </c>
      <c r="P64" s="13">
        <f t="shared" si="51"/>
        <v>0</v>
      </c>
      <c r="Q64" s="13">
        <f t="shared" si="51"/>
        <v>0</v>
      </c>
    </row>
    <row r="65" spans="1:21" s="1" customFormat="1" ht="32.25" customHeight="1" x14ac:dyDescent="0.35">
      <c r="A65" s="56"/>
      <c r="B65" s="62" t="s">
        <v>23</v>
      </c>
      <c r="C65" s="45"/>
      <c r="D65" s="7" t="s">
        <v>17</v>
      </c>
      <c r="E65" s="8">
        <f>F65+G65+H65+I65+J65+K65+L65+M65+N65+O65+P65+Q65</f>
        <v>0</v>
      </c>
      <c r="F65" s="8">
        <f t="shared" ref="F65" si="52">F66+F67+F68+F69</f>
        <v>0</v>
      </c>
      <c r="G65" s="8">
        <f t="shared" ref="G65" si="53">G66+G67+G68+G69</f>
        <v>0</v>
      </c>
      <c r="H65" s="8">
        <f t="shared" ref="H65" si="54">H66+H67+H68+H69</f>
        <v>0</v>
      </c>
      <c r="I65" s="8">
        <f t="shared" ref="I65" si="55">I66+I67+I68+I69</f>
        <v>0</v>
      </c>
      <c r="J65" s="8">
        <f t="shared" ref="J65" si="56">J66+J67+J68+J69</f>
        <v>0</v>
      </c>
      <c r="K65" s="8">
        <f t="shared" ref="K65" si="57">K66+K67+K68+K69</f>
        <v>0</v>
      </c>
      <c r="L65" s="8">
        <f t="shared" ref="L65" si="58">L66+L67+L68+L69</f>
        <v>0</v>
      </c>
      <c r="M65" s="8">
        <f t="shared" ref="M65" si="59">M66+M67+M68+M69</f>
        <v>0</v>
      </c>
      <c r="N65" s="8">
        <f t="shared" ref="N65" si="60">N66+N67+N68+N69</f>
        <v>0</v>
      </c>
      <c r="O65" s="8">
        <f t="shared" ref="O65" si="61">O66+O67+O68+O69</f>
        <v>0</v>
      </c>
      <c r="P65" s="8">
        <f t="shared" ref="P65" si="62">P66+P67+P68+P69</f>
        <v>0</v>
      </c>
      <c r="Q65" s="8">
        <f t="shared" ref="Q65" si="63">Q66+Q67+Q68+Q69</f>
        <v>0</v>
      </c>
    </row>
    <row r="66" spans="1:21" s="1" customFormat="1" ht="32.25" customHeight="1" x14ac:dyDescent="0.35">
      <c r="A66" s="57"/>
      <c r="B66" s="63"/>
      <c r="C66" s="46"/>
      <c r="D66" s="9" t="s">
        <v>18</v>
      </c>
      <c r="E66" s="8">
        <f>F66+G66+H66+I66+J66+K66+L66+M66+N66+O66+P66+Q66</f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</row>
    <row r="67" spans="1:21" s="1" customFormat="1" ht="32.25" customHeight="1" x14ac:dyDescent="0.35">
      <c r="A67" s="57"/>
      <c r="B67" s="63"/>
      <c r="C67" s="46"/>
      <c r="D67" s="9" t="s">
        <v>19</v>
      </c>
      <c r="E67" s="8">
        <f t="shared" ref="E67:E69" si="64">F67+G67+H67+I67+J67+K67+L67+M67+N67+O67+P67+Q67</f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</row>
    <row r="68" spans="1:21" s="1" customFormat="1" ht="32.25" customHeight="1" x14ac:dyDescent="0.35">
      <c r="A68" s="57"/>
      <c r="B68" s="63"/>
      <c r="C68" s="46"/>
      <c r="D68" s="9" t="s">
        <v>20</v>
      </c>
      <c r="E68" s="8">
        <f t="shared" si="64"/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</row>
    <row r="69" spans="1:21" s="1" customFormat="1" ht="32.25" customHeight="1" x14ac:dyDescent="0.35">
      <c r="A69" s="58"/>
      <c r="B69" s="64"/>
      <c r="C69" s="47"/>
      <c r="D69" s="9" t="s">
        <v>21</v>
      </c>
      <c r="E69" s="8">
        <f t="shared" si="64"/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</row>
    <row r="70" spans="1:21" s="1" customFormat="1" ht="32.25" customHeight="1" x14ac:dyDescent="0.35">
      <c r="A70" s="39" t="s">
        <v>24</v>
      </c>
      <c r="B70" s="40"/>
      <c r="C70" s="45"/>
      <c r="D70" s="7" t="s">
        <v>17</v>
      </c>
      <c r="E70" s="12">
        <f>E71+E72+E73+E74</f>
        <v>2560558760.8299999</v>
      </c>
      <c r="F70" s="12">
        <f t="shared" ref="F70:Q70" si="65">F71+F72+F73+F74</f>
        <v>257459313.09000003</v>
      </c>
      <c r="G70" s="12">
        <f t="shared" si="65"/>
        <v>222865686.15000001</v>
      </c>
      <c r="H70" s="12">
        <f t="shared" si="65"/>
        <v>222833686.15000001</v>
      </c>
      <c r="I70" s="12">
        <f t="shared" si="65"/>
        <v>206377786.16</v>
      </c>
      <c r="J70" s="12">
        <f t="shared" si="65"/>
        <v>206377786.16</v>
      </c>
      <c r="K70" s="12">
        <f t="shared" si="65"/>
        <v>206377786.16</v>
      </c>
      <c r="L70" s="12">
        <f t="shared" si="65"/>
        <v>206377786.16</v>
      </c>
      <c r="M70" s="12">
        <f t="shared" si="65"/>
        <v>206377786.16</v>
      </c>
      <c r="N70" s="12">
        <f t="shared" si="65"/>
        <v>206377786.16</v>
      </c>
      <c r="O70" s="12">
        <f t="shared" si="65"/>
        <v>206377786.16</v>
      </c>
      <c r="P70" s="12">
        <f t="shared" si="65"/>
        <v>206377786.16</v>
      </c>
      <c r="Q70" s="12">
        <f t="shared" si="65"/>
        <v>206377786.16</v>
      </c>
    </row>
    <row r="71" spans="1:21" s="1" customFormat="1" ht="32.25" customHeight="1" x14ac:dyDescent="0.35">
      <c r="A71" s="41"/>
      <c r="B71" s="42"/>
      <c r="C71" s="46"/>
      <c r="D71" s="9" t="s">
        <v>18</v>
      </c>
      <c r="E71" s="12">
        <f>F71+G71+H71+I71+J71+K71+L71+M71+N71+O71+P71+Q71</f>
        <v>13807800</v>
      </c>
      <c r="F71" s="13">
        <f>F40+F61</f>
        <v>4630300</v>
      </c>
      <c r="G71" s="13">
        <f t="shared" ref="G71:Q71" si="66">G40+G61</f>
        <v>4610100</v>
      </c>
      <c r="H71" s="13">
        <f t="shared" si="66"/>
        <v>4567400</v>
      </c>
      <c r="I71" s="13">
        <f t="shared" si="66"/>
        <v>0</v>
      </c>
      <c r="J71" s="13">
        <f t="shared" si="66"/>
        <v>0</v>
      </c>
      <c r="K71" s="13">
        <f t="shared" si="66"/>
        <v>0</v>
      </c>
      <c r="L71" s="13">
        <f t="shared" si="66"/>
        <v>0</v>
      </c>
      <c r="M71" s="13">
        <f t="shared" si="66"/>
        <v>0</v>
      </c>
      <c r="N71" s="13">
        <f t="shared" si="66"/>
        <v>0</v>
      </c>
      <c r="O71" s="13">
        <f t="shared" si="66"/>
        <v>0</v>
      </c>
      <c r="P71" s="13">
        <f t="shared" si="66"/>
        <v>0</v>
      </c>
      <c r="Q71" s="13">
        <f t="shared" si="66"/>
        <v>0</v>
      </c>
    </row>
    <row r="72" spans="1:21" s="1" customFormat="1" ht="32.25" customHeight="1" x14ac:dyDescent="0.35">
      <c r="A72" s="41"/>
      <c r="B72" s="42"/>
      <c r="C72" s="46"/>
      <c r="D72" s="9" t="s">
        <v>19</v>
      </c>
      <c r="E72" s="12">
        <f t="shared" ref="E72:E74" si="67">F72+G72+H72+I72+J72+K72+L72+M72+N72+O72+P72+Q72</f>
        <v>35629900</v>
      </c>
      <c r="F72" s="13">
        <f t="shared" ref="F72:Q74" si="68">F41+F62</f>
        <v>11863600</v>
      </c>
      <c r="G72" s="13">
        <f t="shared" si="68"/>
        <v>11877800</v>
      </c>
      <c r="H72" s="13">
        <f t="shared" si="68"/>
        <v>11888500</v>
      </c>
      <c r="I72" s="13">
        <f t="shared" si="68"/>
        <v>0</v>
      </c>
      <c r="J72" s="13">
        <f t="shared" si="68"/>
        <v>0</v>
      </c>
      <c r="K72" s="13">
        <f t="shared" si="68"/>
        <v>0</v>
      </c>
      <c r="L72" s="13">
        <f t="shared" si="68"/>
        <v>0</v>
      </c>
      <c r="M72" s="13">
        <f t="shared" si="68"/>
        <v>0</v>
      </c>
      <c r="N72" s="13">
        <f t="shared" si="68"/>
        <v>0</v>
      </c>
      <c r="O72" s="13">
        <f t="shared" si="68"/>
        <v>0</v>
      </c>
      <c r="P72" s="13">
        <f t="shared" si="68"/>
        <v>0</v>
      </c>
      <c r="Q72" s="13">
        <f t="shared" si="68"/>
        <v>0</v>
      </c>
    </row>
    <row r="73" spans="1:21" s="1" customFormat="1" ht="32.25" customHeight="1" x14ac:dyDescent="0.35">
      <c r="A73" s="41"/>
      <c r="B73" s="42"/>
      <c r="C73" s="46"/>
      <c r="D73" s="9" t="s">
        <v>20</v>
      </c>
      <c r="E73" s="12">
        <f t="shared" si="67"/>
        <v>2511121060.8299999</v>
      </c>
      <c r="F73" s="13">
        <f t="shared" si="68"/>
        <v>240965413.09000003</v>
      </c>
      <c r="G73" s="13">
        <f t="shared" si="68"/>
        <v>206377786.15000001</v>
      </c>
      <c r="H73" s="13">
        <f t="shared" si="68"/>
        <v>206377786.15000001</v>
      </c>
      <c r="I73" s="13">
        <f t="shared" si="68"/>
        <v>206377786.16</v>
      </c>
      <c r="J73" s="13">
        <f t="shared" si="68"/>
        <v>206377786.16</v>
      </c>
      <c r="K73" s="13">
        <f t="shared" si="68"/>
        <v>206377786.16</v>
      </c>
      <c r="L73" s="13">
        <f t="shared" si="68"/>
        <v>206377786.16</v>
      </c>
      <c r="M73" s="13">
        <f t="shared" si="68"/>
        <v>206377786.16</v>
      </c>
      <c r="N73" s="13">
        <f t="shared" si="68"/>
        <v>206377786.16</v>
      </c>
      <c r="O73" s="13">
        <f t="shared" si="68"/>
        <v>206377786.16</v>
      </c>
      <c r="P73" s="13">
        <f t="shared" si="68"/>
        <v>206377786.16</v>
      </c>
      <c r="Q73" s="13">
        <f t="shared" si="68"/>
        <v>206377786.16</v>
      </c>
    </row>
    <row r="74" spans="1:21" s="1" customFormat="1" ht="32.25" customHeight="1" x14ac:dyDescent="0.35">
      <c r="A74" s="43"/>
      <c r="B74" s="44"/>
      <c r="C74" s="47"/>
      <c r="D74" s="9" t="s">
        <v>21</v>
      </c>
      <c r="E74" s="12">
        <f t="shared" si="67"/>
        <v>0</v>
      </c>
      <c r="F74" s="13">
        <f t="shared" si="68"/>
        <v>0</v>
      </c>
      <c r="G74" s="13">
        <f t="shared" si="68"/>
        <v>0</v>
      </c>
      <c r="H74" s="13">
        <f t="shared" si="68"/>
        <v>0</v>
      </c>
      <c r="I74" s="13">
        <f t="shared" si="68"/>
        <v>0</v>
      </c>
      <c r="J74" s="13">
        <f t="shared" si="68"/>
        <v>0</v>
      </c>
      <c r="K74" s="13">
        <f t="shared" si="68"/>
        <v>0</v>
      </c>
      <c r="L74" s="13">
        <f t="shared" si="68"/>
        <v>0</v>
      </c>
      <c r="M74" s="13">
        <f t="shared" si="68"/>
        <v>0</v>
      </c>
      <c r="N74" s="13">
        <f t="shared" si="68"/>
        <v>0</v>
      </c>
      <c r="O74" s="13">
        <f t="shared" si="68"/>
        <v>0</v>
      </c>
      <c r="P74" s="13">
        <f t="shared" si="68"/>
        <v>0</v>
      </c>
      <c r="Q74" s="13">
        <f t="shared" si="68"/>
        <v>0</v>
      </c>
    </row>
    <row r="75" spans="1:21" s="1" customFormat="1" ht="32.25" customHeight="1" x14ac:dyDescent="0.35">
      <c r="A75" s="39" t="s">
        <v>53</v>
      </c>
      <c r="B75" s="40"/>
      <c r="C75" s="45"/>
      <c r="D75" s="7" t="s">
        <v>17</v>
      </c>
      <c r="E75" s="12">
        <f>E76+E77+E78+E79</f>
        <v>0</v>
      </c>
      <c r="F75" s="12">
        <f t="shared" ref="F75:Q75" si="69">F76+F77+F78+F79</f>
        <v>0</v>
      </c>
      <c r="G75" s="12">
        <f t="shared" si="69"/>
        <v>0</v>
      </c>
      <c r="H75" s="12">
        <f t="shared" si="69"/>
        <v>0</v>
      </c>
      <c r="I75" s="12">
        <f t="shared" si="69"/>
        <v>0</v>
      </c>
      <c r="J75" s="12">
        <f t="shared" si="69"/>
        <v>0</v>
      </c>
      <c r="K75" s="12">
        <f t="shared" si="69"/>
        <v>0</v>
      </c>
      <c r="L75" s="12">
        <f t="shared" si="69"/>
        <v>0</v>
      </c>
      <c r="M75" s="12">
        <f t="shared" si="69"/>
        <v>0</v>
      </c>
      <c r="N75" s="12">
        <f t="shared" si="69"/>
        <v>0</v>
      </c>
      <c r="O75" s="12">
        <f t="shared" si="69"/>
        <v>0</v>
      </c>
      <c r="P75" s="12">
        <f t="shared" si="69"/>
        <v>0</v>
      </c>
      <c r="Q75" s="12">
        <f t="shared" si="69"/>
        <v>0</v>
      </c>
    </row>
    <row r="76" spans="1:21" s="1" customFormat="1" ht="32.25" customHeight="1" x14ac:dyDescent="0.35">
      <c r="A76" s="41"/>
      <c r="B76" s="42"/>
      <c r="C76" s="46"/>
      <c r="D76" s="9" t="s">
        <v>18</v>
      </c>
      <c r="E76" s="12">
        <f>F76+G76+H76+I76+J76+K76+L76+M76+N76+O76+P76+Q76</f>
        <v>0</v>
      </c>
      <c r="F76" s="13">
        <f t="shared" ref="F76:Q76" si="70">F45+F66</f>
        <v>0</v>
      </c>
      <c r="G76" s="13">
        <f t="shared" si="70"/>
        <v>0</v>
      </c>
      <c r="H76" s="13">
        <f t="shared" si="70"/>
        <v>0</v>
      </c>
      <c r="I76" s="13">
        <f t="shared" si="70"/>
        <v>0</v>
      </c>
      <c r="J76" s="13">
        <f t="shared" si="70"/>
        <v>0</v>
      </c>
      <c r="K76" s="13">
        <f t="shared" si="70"/>
        <v>0</v>
      </c>
      <c r="L76" s="13">
        <f t="shared" si="70"/>
        <v>0</v>
      </c>
      <c r="M76" s="13">
        <f t="shared" si="70"/>
        <v>0</v>
      </c>
      <c r="N76" s="13">
        <f t="shared" si="70"/>
        <v>0</v>
      </c>
      <c r="O76" s="13">
        <f t="shared" si="70"/>
        <v>0</v>
      </c>
      <c r="P76" s="13">
        <f t="shared" si="70"/>
        <v>0</v>
      </c>
      <c r="Q76" s="13">
        <f t="shared" si="70"/>
        <v>0</v>
      </c>
      <c r="U76" s="5"/>
    </row>
    <row r="77" spans="1:21" s="1" customFormat="1" ht="32.25" customHeight="1" x14ac:dyDescent="0.35">
      <c r="A77" s="41"/>
      <c r="B77" s="42"/>
      <c r="C77" s="46"/>
      <c r="D77" s="9" t="s">
        <v>19</v>
      </c>
      <c r="E77" s="12">
        <f t="shared" ref="E77:E79" si="71">F77+G77+H77+I77+J77+K77+L77+M77+N77+O77+P77+Q77</f>
        <v>0</v>
      </c>
      <c r="F77" s="13">
        <f t="shared" ref="F77:Q77" si="72">F46+F67</f>
        <v>0</v>
      </c>
      <c r="G77" s="13">
        <f t="shared" si="72"/>
        <v>0</v>
      </c>
      <c r="H77" s="13">
        <f t="shared" si="72"/>
        <v>0</v>
      </c>
      <c r="I77" s="13">
        <f t="shared" si="72"/>
        <v>0</v>
      </c>
      <c r="J77" s="13">
        <f t="shared" si="72"/>
        <v>0</v>
      </c>
      <c r="K77" s="13">
        <f t="shared" si="72"/>
        <v>0</v>
      </c>
      <c r="L77" s="13">
        <f t="shared" si="72"/>
        <v>0</v>
      </c>
      <c r="M77" s="13">
        <f t="shared" si="72"/>
        <v>0</v>
      </c>
      <c r="N77" s="13">
        <f t="shared" si="72"/>
        <v>0</v>
      </c>
      <c r="O77" s="13">
        <f t="shared" si="72"/>
        <v>0</v>
      </c>
      <c r="P77" s="13">
        <f t="shared" si="72"/>
        <v>0</v>
      </c>
      <c r="Q77" s="13">
        <f t="shared" si="72"/>
        <v>0</v>
      </c>
      <c r="U77" s="14"/>
    </row>
    <row r="78" spans="1:21" s="1" customFormat="1" ht="32.25" customHeight="1" x14ac:dyDescent="0.35">
      <c r="A78" s="41"/>
      <c r="B78" s="42"/>
      <c r="C78" s="46"/>
      <c r="D78" s="9" t="s">
        <v>20</v>
      </c>
      <c r="E78" s="12">
        <f t="shared" si="71"/>
        <v>0</v>
      </c>
      <c r="F78" s="13">
        <f t="shared" ref="F78:Q78" si="73">F47+F68</f>
        <v>0</v>
      </c>
      <c r="G78" s="13">
        <f t="shared" si="73"/>
        <v>0</v>
      </c>
      <c r="H78" s="13">
        <f t="shared" si="73"/>
        <v>0</v>
      </c>
      <c r="I78" s="13">
        <f t="shared" si="73"/>
        <v>0</v>
      </c>
      <c r="J78" s="13">
        <f t="shared" si="73"/>
        <v>0</v>
      </c>
      <c r="K78" s="13">
        <f t="shared" si="73"/>
        <v>0</v>
      </c>
      <c r="L78" s="13">
        <f t="shared" si="73"/>
        <v>0</v>
      </c>
      <c r="M78" s="13">
        <f t="shared" si="73"/>
        <v>0</v>
      </c>
      <c r="N78" s="13">
        <f t="shared" si="73"/>
        <v>0</v>
      </c>
      <c r="O78" s="13">
        <f t="shared" si="73"/>
        <v>0</v>
      </c>
      <c r="P78" s="13">
        <f t="shared" si="73"/>
        <v>0</v>
      </c>
      <c r="Q78" s="13">
        <f t="shared" si="73"/>
        <v>0</v>
      </c>
      <c r="U78" s="14"/>
    </row>
    <row r="79" spans="1:21" s="1" customFormat="1" ht="32.25" customHeight="1" x14ac:dyDescent="0.35">
      <c r="A79" s="43"/>
      <c r="B79" s="44"/>
      <c r="C79" s="47"/>
      <c r="D79" s="9" t="s">
        <v>21</v>
      </c>
      <c r="E79" s="12">
        <f t="shared" si="71"/>
        <v>0</v>
      </c>
      <c r="F79" s="13">
        <f t="shared" ref="F79:Q79" si="74">F48+F69</f>
        <v>0</v>
      </c>
      <c r="G79" s="13">
        <f t="shared" si="74"/>
        <v>0</v>
      </c>
      <c r="H79" s="13">
        <f t="shared" si="74"/>
        <v>0</v>
      </c>
      <c r="I79" s="13">
        <f t="shared" si="74"/>
        <v>0</v>
      </c>
      <c r="J79" s="13">
        <f t="shared" si="74"/>
        <v>0</v>
      </c>
      <c r="K79" s="13">
        <f t="shared" si="74"/>
        <v>0</v>
      </c>
      <c r="L79" s="13">
        <f t="shared" si="74"/>
        <v>0</v>
      </c>
      <c r="M79" s="13">
        <f t="shared" si="74"/>
        <v>0</v>
      </c>
      <c r="N79" s="13">
        <f t="shared" si="74"/>
        <v>0</v>
      </c>
      <c r="O79" s="13">
        <f t="shared" si="74"/>
        <v>0</v>
      </c>
      <c r="P79" s="13">
        <f t="shared" si="74"/>
        <v>0</v>
      </c>
      <c r="Q79" s="13">
        <f t="shared" si="74"/>
        <v>0</v>
      </c>
      <c r="U79" s="14"/>
    </row>
    <row r="80" spans="1:21" s="1" customFormat="1" ht="25.5" customHeight="1" x14ac:dyDescent="0.35">
      <c r="A80" s="48" t="s">
        <v>25</v>
      </c>
      <c r="B80" s="49"/>
      <c r="C80" s="20"/>
      <c r="D80" s="9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U80" s="14"/>
    </row>
    <row r="81" spans="1:21" s="1" customFormat="1" ht="32.25" customHeight="1" x14ac:dyDescent="0.35">
      <c r="A81" s="39" t="s">
        <v>26</v>
      </c>
      <c r="B81" s="40"/>
      <c r="C81" s="45"/>
      <c r="D81" s="7" t="s">
        <v>17</v>
      </c>
      <c r="E81" s="12">
        <f>E82+E83+E84+E85</f>
        <v>0</v>
      </c>
      <c r="F81" s="12">
        <f t="shared" ref="F81:Q81" si="75">F82+F83+F84+F85</f>
        <v>0</v>
      </c>
      <c r="G81" s="12">
        <f t="shared" si="75"/>
        <v>0</v>
      </c>
      <c r="H81" s="12">
        <f t="shared" si="75"/>
        <v>0</v>
      </c>
      <c r="I81" s="12">
        <f t="shared" si="75"/>
        <v>0</v>
      </c>
      <c r="J81" s="12">
        <f t="shared" si="75"/>
        <v>0</v>
      </c>
      <c r="K81" s="12">
        <f t="shared" si="75"/>
        <v>0</v>
      </c>
      <c r="L81" s="12">
        <f t="shared" si="75"/>
        <v>0</v>
      </c>
      <c r="M81" s="12">
        <f t="shared" si="75"/>
        <v>0</v>
      </c>
      <c r="N81" s="12">
        <f t="shared" si="75"/>
        <v>0</v>
      </c>
      <c r="O81" s="12">
        <f t="shared" si="75"/>
        <v>0</v>
      </c>
      <c r="P81" s="12">
        <f t="shared" si="75"/>
        <v>0</v>
      </c>
      <c r="Q81" s="12">
        <f t="shared" si="75"/>
        <v>0</v>
      </c>
      <c r="U81" s="14"/>
    </row>
    <row r="82" spans="1:21" s="1" customFormat="1" ht="32.25" customHeight="1" x14ac:dyDescent="0.35">
      <c r="A82" s="41"/>
      <c r="B82" s="42"/>
      <c r="C82" s="46"/>
      <c r="D82" s="9" t="s">
        <v>18</v>
      </c>
      <c r="E82" s="12">
        <f t="shared" ref="E82:E95" si="76">F82+G82+H82+I82+J82+K82+L82+M82+N82+O82+P82+Q82</f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U82" s="14"/>
    </row>
    <row r="83" spans="1:21" s="1" customFormat="1" ht="32.25" customHeight="1" x14ac:dyDescent="0.35">
      <c r="A83" s="41"/>
      <c r="B83" s="42"/>
      <c r="C83" s="46"/>
      <c r="D83" s="9" t="s">
        <v>19</v>
      </c>
      <c r="E83" s="12">
        <f t="shared" si="76"/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U83" s="14"/>
    </row>
    <row r="84" spans="1:21" s="1" customFormat="1" ht="32.25" customHeight="1" x14ac:dyDescent="0.35">
      <c r="A84" s="41"/>
      <c r="B84" s="42"/>
      <c r="C84" s="46"/>
      <c r="D84" s="9" t="s">
        <v>20</v>
      </c>
      <c r="E84" s="12">
        <f t="shared" si="76"/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U84" s="14"/>
    </row>
    <row r="85" spans="1:21" s="1" customFormat="1" ht="32.25" customHeight="1" x14ac:dyDescent="0.35">
      <c r="A85" s="43"/>
      <c r="B85" s="44"/>
      <c r="C85" s="47"/>
      <c r="D85" s="9" t="s">
        <v>21</v>
      </c>
      <c r="E85" s="12">
        <f t="shared" si="76"/>
        <v>0</v>
      </c>
      <c r="F85" s="13">
        <f t="shared" ref="F85:Q85" si="77">F54+F75</f>
        <v>0</v>
      </c>
      <c r="G85" s="13">
        <f t="shared" si="77"/>
        <v>0</v>
      </c>
      <c r="H85" s="13">
        <f t="shared" si="77"/>
        <v>0</v>
      </c>
      <c r="I85" s="13">
        <f t="shared" si="77"/>
        <v>0</v>
      </c>
      <c r="J85" s="13">
        <f t="shared" si="77"/>
        <v>0</v>
      </c>
      <c r="K85" s="13">
        <f t="shared" si="77"/>
        <v>0</v>
      </c>
      <c r="L85" s="13">
        <f t="shared" si="77"/>
        <v>0</v>
      </c>
      <c r="M85" s="13">
        <f t="shared" si="77"/>
        <v>0</v>
      </c>
      <c r="N85" s="13">
        <f t="shared" si="77"/>
        <v>0</v>
      </c>
      <c r="O85" s="13">
        <f t="shared" si="77"/>
        <v>0</v>
      </c>
      <c r="P85" s="13">
        <f t="shared" si="77"/>
        <v>0</v>
      </c>
      <c r="Q85" s="13">
        <f t="shared" si="77"/>
        <v>0</v>
      </c>
      <c r="U85" s="14"/>
    </row>
    <row r="86" spans="1:21" s="1" customFormat="1" ht="32.25" customHeight="1" x14ac:dyDescent="0.35">
      <c r="A86" s="39" t="s">
        <v>27</v>
      </c>
      <c r="B86" s="40"/>
      <c r="C86" s="45"/>
      <c r="D86" s="7" t="s">
        <v>17</v>
      </c>
      <c r="E86" s="8">
        <f>F86+G86+H86+I86+J86+K86+L86+M86+N86+O86+P86+Q86</f>
        <v>0</v>
      </c>
      <c r="F86" s="8">
        <f t="shared" ref="F86" si="78">F87+F88+F89+F90</f>
        <v>0</v>
      </c>
      <c r="G86" s="8">
        <f t="shared" ref="G86" si="79">G87+G88+G89+G90</f>
        <v>0</v>
      </c>
      <c r="H86" s="8">
        <f t="shared" ref="H86" si="80">H87+H88+H89+H90</f>
        <v>0</v>
      </c>
      <c r="I86" s="8">
        <f t="shared" ref="I86" si="81">I87+I88+I89+I90</f>
        <v>0</v>
      </c>
      <c r="J86" s="8">
        <f t="shared" ref="J86" si="82">J87+J88+J89+J90</f>
        <v>0</v>
      </c>
      <c r="K86" s="8">
        <f t="shared" ref="K86" si="83">K87+K88+K89+K90</f>
        <v>0</v>
      </c>
      <c r="L86" s="8">
        <f t="shared" ref="L86" si="84">L87+L88+L89+L90</f>
        <v>0</v>
      </c>
      <c r="M86" s="8">
        <f t="shared" ref="M86" si="85">M87+M88+M89+M90</f>
        <v>0</v>
      </c>
      <c r="N86" s="8">
        <f t="shared" ref="N86" si="86">N87+N88+N89+N90</f>
        <v>0</v>
      </c>
      <c r="O86" s="8">
        <f t="shared" ref="O86" si="87">O87+O88+O89+O90</f>
        <v>0</v>
      </c>
      <c r="P86" s="8">
        <f t="shared" ref="P86" si="88">P87+P88+P89+P90</f>
        <v>0</v>
      </c>
      <c r="Q86" s="8">
        <f t="shared" ref="Q86" si="89">Q87+Q88+Q89+Q90</f>
        <v>0</v>
      </c>
      <c r="U86" s="14"/>
    </row>
    <row r="87" spans="1:21" s="1" customFormat="1" ht="32.25" customHeight="1" x14ac:dyDescent="0.35">
      <c r="A87" s="41"/>
      <c r="B87" s="42"/>
      <c r="C87" s="46"/>
      <c r="D87" s="9" t="s">
        <v>18</v>
      </c>
      <c r="E87" s="12">
        <f t="shared" si="76"/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U87" s="14"/>
    </row>
    <row r="88" spans="1:21" s="1" customFormat="1" ht="32.25" customHeight="1" x14ac:dyDescent="0.35">
      <c r="A88" s="41"/>
      <c r="B88" s="42"/>
      <c r="C88" s="46"/>
      <c r="D88" s="9" t="s">
        <v>19</v>
      </c>
      <c r="E88" s="12">
        <f t="shared" si="76"/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U88" s="14"/>
    </row>
    <row r="89" spans="1:21" s="1" customFormat="1" ht="32.25" customHeight="1" x14ac:dyDescent="0.35">
      <c r="A89" s="41"/>
      <c r="B89" s="42"/>
      <c r="C89" s="46"/>
      <c r="D89" s="9" t="s">
        <v>20</v>
      </c>
      <c r="E89" s="12">
        <f t="shared" si="76"/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U89" s="6"/>
    </row>
    <row r="90" spans="1:21" s="1" customFormat="1" ht="32.25" customHeight="1" x14ac:dyDescent="0.35">
      <c r="A90" s="43"/>
      <c r="B90" s="44"/>
      <c r="C90" s="47"/>
      <c r="D90" s="9" t="s">
        <v>21</v>
      </c>
      <c r="E90" s="12">
        <f t="shared" si="76"/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U90" s="4"/>
    </row>
    <row r="91" spans="1:21" s="1" customFormat="1" ht="32.25" customHeight="1" x14ac:dyDescent="0.35">
      <c r="A91" s="39" t="s">
        <v>28</v>
      </c>
      <c r="B91" s="40"/>
      <c r="C91" s="45"/>
      <c r="D91" s="7" t="s">
        <v>17</v>
      </c>
      <c r="E91" s="8">
        <f>F91+G91+H91+I91+J91+K91+L91+M91+N91+O91+P91+Q91</f>
        <v>0</v>
      </c>
      <c r="F91" s="8">
        <f t="shared" ref="F91" si="90">F92+F93+F94+F95</f>
        <v>0</v>
      </c>
      <c r="G91" s="8">
        <f t="shared" ref="G91" si="91">G92+G93+G94+G95</f>
        <v>0</v>
      </c>
      <c r="H91" s="8">
        <f t="shared" ref="H91" si="92">H92+H93+H94+H95</f>
        <v>0</v>
      </c>
      <c r="I91" s="8">
        <f t="shared" ref="I91" si="93">I92+I93+I94+I95</f>
        <v>0</v>
      </c>
      <c r="J91" s="8">
        <f t="shared" ref="J91" si="94">J92+J93+J94+J95</f>
        <v>0</v>
      </c>
      <c r="K91" s="8">
        <f t="shared" ref="K91" si="95">K92+K93+K94+K95</f>
        <v>0</v>
      </c>
      <c r="L91" s="8">
        <f t="shared" ref="L91" si="96">L92+L93+L94+L95</f>
        <v>0</v>
      </c>
      <c r="M91" s="8">
        <f t="shared" ref="M91" si="97">M92+M93+M94+M95</f>
        <v>0</v>
      </c>
      <c r="N91" s="8">
        <f t="shared" ref="N91" si="98">N92+N93+N94+N95</f>
        <v>0</v>
      </c>
      <c r="O91" s="8">
        <f t="shared" ref="O91" si="99">O92+O93+O94+O95</f>
        <v>0</v>
      </c>
      <c r="P91" s="8">
        <f t="shared" ref="P91" si="100">P92+P93+P94+P95</f>
        <v>0</v>
      </c>
      <c r="Q91" s="8">
        <f t="shared" ref="Q91" si="101">Q92+Q93+Q94+Q95</f>
        <v>0</v>
      </c>
    </row>
    <row r="92" spans="1:21" s="1" customFormat="1" ht="32.25" customHeight="1" x14ac:dyDescent="0.35">
      <c r="A92" s="41"/>
      <c r="B92" s="42"/>
      <c r="C92" s="46"/>
      <c r="D92" s="9" t="s">
        <v>18</v>
      </c>
      <c r="E92" s="12">
        <f t="shared" si="76"/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</row>
    <row r="93" spans="1:21" s="1" customFormat="1" ht="32.25" customHeight="1" x14ac:dyDescent="0.35">
      <c r="A93" s="41"/>
      <c r="B93" s="42"/>
      <c r="C93" s="46"/>
      <c r="D93" s="9" t="s">
        <v>19</v>
      </c>
      <c r="E93" s="12">
        <f t="shared" si="76"/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</row>
    <row r="94" spans="1:21" s="1" customFormat="1" ht="32.25" customHeight="1" x14ac:dyDescent="0.35">
      <c r="A94" s="41"/>
      <c r="B94" s="42"/>
      <c r="C94" s="46"/>
      <c r="D94" s="9" t="s">
        <v>20</v>
      </c>
      <c r="E94" s="12">
        <f t="shared" si="76"/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</row>
    <row r="95" spans="1:21" s="1" customFormat="1" ht="32.25" customHeight="1" x14ac:dyDescent="0.35">
      <c r="A95" s="43"/>
      <c r="B95" s="44"/>
      <c r="C95" s="47"/>
      <c r="D95" s="9" t="s">
        <v>21</v>
      </c>
      <c r="E95" s="12">
        <f t="shared" si="76"/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</row>
    <row r="96" spans="1:21" s="1" customFormat="1" ht="32.25" customHeight="1" x14ac:dyDescent="0.35">
      <c r="A96" s="39" t="s">
        <v>54</v>
      </c>
      <c r="B96" s="40"/>
      <c r="C96" s="45"/>
      <c r="D96" s="7" t="s">
        <v>17</v>
      </c>
      <c r="E96" s="8">
        <f>F96+G96+H96+I96+J96+K96+L96+M96+N96+O96+P96+Q96</f>
        <v>2560558760.8299999</v>
      </c>
      <c r="F96" s="8">
        <f t="shared" ref="F96:Q96" si="102">F97+F98+F99+F100</f>
        <v>257459313.09000003</v>
      </c>
      <c r="G96" s="8">
        <f t="shared" si="102"/>
        <v>222865686.15000001</v>
      </c>
      <c r="H96" s="8">
        <f t="shared" si="102"/>
        <v>222833686.15000001</v>
      </c>
      <c r="I96" s="8">
        <f t="shared" si="102"/>
        <v>206377786.16</v>
      </c>
      <c r="J96" s="8">
        <f t="shared" si="102"/>
        <v>206377786.16</v>
      </c>
      <c r="K96" s="8">
        <f t="shared" si="102"/>
        <v>206377786.16</v>
      </c>
      <c r="L96" s="8">
        <f t="shared" si="102"/>
        <v>206377786.16</v>
      </c>
      <c r="M96" s="8">
        <f t="shared" si="102"/>
        <v>206377786.16</v>
      </c>
      <c r="N96" s="8">
        <f t="shared" si="102"/>
        <v>206377786.16</v>
      </c>
      <c r="O96" s="8">
        <f t="shared" si="102"/>
        <v>206377786.16</v>
      </c>
      <c r="P96" s="8">
        <f t="shared" si="102"/>
        <v>206377786.16</v>
      </c>
      <c r="Q96" s="8">
        <f t="shared" si="102"/>
        <v>206377786.16</v>
      </c>
    </row>
    <row r="97" spans="1:17" s="1" customFormat="1" ht="32.25" customHeight="1" x14ac:dyDescent="0.35">
      <c r="A97" s="41"/>
      <c r="B97" s="42"/>
      <c r="C97" s="46"/>
      <c r="D97" s="9" t="s">
        <v>18</v>
      </c>
      <c r="E97" s="8">
        <f>F97+G97+H97+I97+J97+K97+L97+M97+N97+O97+P97+Q97</f>
        <v>13807800</v>
      </c>
      <c r="F97" s="10">
        <f t="shared" ref="F97:Q97" si="103">F102+F107</f>
        <v>4630300</v>
      </c>
      <c r="G97" s="10">
        <f t="shared" si="103"/>
        <v>4610100</v>
      </c>
      <c r="H97" s="10">
        <f t="shared" si="103"/>
        <v>4567400</v>
      </c>
      <c r="I97" s="10">
        <f t="shared" si="103"/>
        <v>0</v>
      </c>
      <c r="J97" s="10">
        <f t="shared" si="103"/>
        <v>0</v>
      </c>
      <c r="K97" s="10">
        <f t="shared" si="103"/>
        <v>0</v>
      </c>
      <c r="L97" s="10">
        <f t="shared" si="103"/>
        <v>0</v>
      </c>
      <c r="M97" s="10">
        <f t="shared" si="103"/>
        <v>0</v>
      </c>
      <c r="N97" s="10">
        <f t="shared" si="103"/>
        <v>0</v>
      </c>
      <c r="O97" s="10">
        <f t="shared" si="103"/>
        <v>0</v>
      </c>
      <c r="P97" s="10">
        <f t="shared" si="103"/>
        <v>0</v>
      </c>
      <c r="Q97" s="10">
        <f t="shared" si="103"/>
        <v>0</v>
      </c>
    </row>
    <row r="98" spans="1:17" s="1" customFormat="1" ht="32.25" customHeight="1" x14ac:dyDescent="0.35">
      <c r="A98" s="41"/>
      <c r="B98" s="42"/>
      <c r="C98" s="46"/>
      <c r="D98" s="9" t="s">
        <v>19</v>
      </c>
      <c r="E98" s="8">
        <f t="shared" ref="E98:E100" si="104">F98+G98+H98+I98+J98+K98+L98+M98+N98+O98+P98+Q98</f>
        <v>35629900</v>
      </c>
      <c r="F98" s="10">
        <f t="shared" ref="F98:Q100" si="105">F103+F108</f>
        <v>11863600</v>
      </c>
      <c r="G98" s="10">
        <f t="shared" si="105"/>
        <v>11877800</v>
      </c>
      <c r="H98" s="10">
        <f t="shared" si="105"/>
        <v>11888500</v>
      </c>
      <c r="I98" s="10">
        <f t="shared" si="105"/>
        <v>0</v>
      </c>
      <c r="J98" s="10">
        <f t="shared" si="105"/>
        <v>0</v>
      </c>
      <c r="K98" s="10">
        <f t="shared" si="105"/>
        <v>0</v>
      </c>
      <c r="L98" s="10">
        <f t="shared" si="105"/>
        <v>0</v>
      </c>
      <c r="M98" s="10">
        <f t="shared" si="105"/>
        <v>0</v>
      </c>
      <c r="N98" s="10">
        <f t="shared" si="105"/>
        <v>0</v>
      </c>
      <c r="O98" s="10">
        <f t="shared" si="105"/>
        <v>0</v>
      </c>
      <c r="P98" s="10">
        <f t="shared" si="105"/>
        <v>0</v>
      </c>
      <c r="Q98" s="10">
        <f t="shared" si="105"/>
        <v>0</v>
      </c>
    </row>
    <row r="99" spans="1:17" s="1" customFormat="1" ht="32.25" customHeight="1" x14ac:dyDescent="0.35">
      <c r="A99" s="41"/>
      <c r="B99" s="42"/>
      <c r="C99" s="46"/>
      <c r="D99" s="9" t="s">
        <v>20</v>
      </c>
      <c r="E99" s="8">
        <f t="shared" si="104"/>
        <v>2511121060.8299999</v>
      </c>
      <c r="F99" s="10">
        <f t="shared" si="105"/>
        <v>240965413.09000003</v>
      </c>
      <c r="G99" s="10">
        <f t="shared" si="105"/>
        <v>206377786.15000001</v>
      </c>
      <c r="H99" s="10">
        <f t="shared" si="105"/>
        <v>206377786.15000001</v>
      </c>
      <c r="I99" s="10">
        <f t="shared" si="105"/>
        <v>206377786.16</v>
      </c>
      <c r="J99" s="10">
        <f t="shared" si="105"/>
        <v>206377786.16</v>
      </c>
      <c r="K99" s="10">
        <f t="shared" si="105"/>
        <v>206377786.16</v>
      </c>
      <c r="L99" s="10">
        <f t="shared" si="105"/>
        <v>206377786.16</v>
      </c>
      <c r="M99" s="10">
        <f t="shared" si="105"/>
        <v>206377786.16</v>
      </c>
      <c r="N99" s="10">
        <f t="shared" si="105"/>
        <v>206377786.16</v>
      </c>
      <c r="O99" s="10">
        <f t="shared" si="105"/>
        <v>206377786.16</v>
      </c>
      <c r="P99" s="10">
        <f t="shared" si="105"/>
        <v>206377786.16</v>
      </c>
      <c r="Q99" s="10">
        <f t="shared" si="105"/>
        <v>206377786.16</v>
      </c>
    </row>
    <row r="100" spans="1:17" s="1" customFormat="1" ht="32.25" customHeight="1" x14ac:dyDescent="0.35">
      <c r="A100" s="43"/>
      <c r="B100" s="44"/>
      <c r="C100" s="47"/>
      <c r="D100" s="9" t="s">
        <v>21</v>
      </c>
      <c r="E100" s="8">
        <f t="shared" si="104"/>
        <v>0</v>
      </c>
      <c r="F100" s="10">
        <f t="shared" si="105"/>
        <v>0</v>
      </c>
      <c r="G100" s="10">
        <f t="shared" si="105"/>
        <v>0</v>
      </c>
      <c r="H100" s="10">
        <f t="shared" si="105"/>
        <v>0</v>
      </c>
      <c r="I100" s="10">
        <f t="shared" si="105"/>
        <v>0</v>
      </c>
      <c r="J100" s="10">
        <f t="shared" si="105"/>
        <v>0</v>
      </c>
      <c r="K100" s="10">
        <f t="shared" si="105"/>
        <v>0</v>
      </c>
      <c r="L100" s="10">
        <f t="shared" si="105"/>
        <v>0</v>
      </c>
      <c r="M100" s="10">
        <f t="shared" si="105"/>
        <v>0</v>
      </c>
      <c r="N100" s="10">
        <f t="shared" si="105"/>
        <v>0</v>
      </c>
      <c r="O100" s="10">
        <f t="shared" si="105"/>
        <v>0</v>
      </c>
      <c r="P100" s="10">
        <f t="shared" si="105"/>
        <v>0</v>
      </c>
      <c r="Q100" s="10">
        <f t="shared" si="105"/>
        <v>0</v>
      </c>
    </row>
    <row r="101" spans="1:17" s="1" customFormat="1" ht="32.25" customHeight="1" x14ac:dyDescent="0.35">
      <c r="A101" s="39" t="s">
        <v>51</v>
      </c>
      <c r="B101" s="40"/>
      <c r="C101" s="72"/>
      <c r="D101" s="7" t="s">
        <v>17</v>
      </c>
      <c r="E101" s="8">
        <f>F101+G101+H101+I101+J101+K101+L101+M101+N101+O101+P101+Q101</f>
        <v>2179996551.2200003</v>
      </c>
      <c r="F101" s="12">
        <f t="shared" ref="F101:Q101" si="106">F102+F103+F104+F105</f>
        <v>211687691.48000002</v>
      </c>
      <c r="G101" s="12">
        <f t="shared" si="106"/>
        <v>192430178.15000001</v>
      </c>
      <c r="H101" s="12">
        <f t="shared" si="106"/>
        <v>192398178.15000001</v>
      </c>
      <c r="I101" s="12">
        <f t="shared" si="106"/>
        <v>175942278.16</v>
      </c>
      <c r="J101" s="12">
        <f t="shared" si="106"/>
        <v>175942278.16</v>
      </c>
      <c r="K101" s="12">
        <f t="shared" si="106"/>
        <v>175942278.16</v>
      </c>
      <c r="L101" s="12">
        <f t="shared" si="106"/>
        <v>175942278.16</v>
      </c>
      <c r="M101" s="12">
        <f t="shared" si="106"/>
        <v>175942278.16</v>
      </c>
      <c r="N101" s="12">
        <f t="shared" si="106"/>
        <v>175942278.16</v>
      </c>
      <c r="O101" s="12">
        <f t="shared" si="106"/>
        <v>175942278.16</v>
      </c>
      <c r="P101" s="12">
        <f t="shared" si="106"/>
        <v>175942278.16</v>
      </c>
      <c r="Q101" s="12">
        <f t="shared" si="106"/>
        <v>175942278.16</v>
      </c>
    </row>
    <row r="102" spans="1:17" s="1" customFormat="1" ht="32.25" customHeight="1" x14ac:dyDescent="0.35">
      <c r="A102" s="41"/>
      <c r="B102" s="42"/>
      <c r="C102" s="72"/>
      <c r="D102" s="9" t="s">
        <v>18</v>
      </c>
      <c r="E102" s="8">
        <f t="shared" ref="E102:E110" si="107">F102+G102+H102+I102+J102+K102+L102+M102+N102+O102+P102+Q102</f>
        <v>13807800</v>
      </c>
      <c r="F102" s="13">
        <f t="shared" ref="F102:Q102" si="108">F10+F15+F20+F30+F35+F51+F56</f>
        <v>4630300</v>
      </c>
      <c r="G102" s="13">
        <f t="shared" si="108"/>
        <v>4610100</v>
      </c>
      <c r="H102" s="13">
        <f t="shared" si="108"/>
        <v>4567400</v>
      </c>
      <c r="I102" s="13">
        <f t="shared" si="108"/>
        <v>0</v>
      </c>
      <c r="J102" s="13">
        <f t="shared" si="108"/>
        <v>0</v>
      </c>
      <c r="K102" s="13">
        <f t="shared" si="108"/>
        <v>0</v>
      </c>
      <c r="L102" s="13">
        <f t="shared" si="108"/>
        <v>0</v>
      </c>
      <c r="M102" s="13">
        <f t="shared" si="108"/>
        <v>0</v>
      </c>
      <c r="N102" s="13">
        <f t="shared" si="108"/>
        <v>0</v>
      </c>
      <c r="O102" s="13">
        <f t="shared" si="108"/>
        <v>0</v>
      </c>
      <c r="P102" s="13">
        <f t="shared" si="108"/>
        <v>0</v>
      </c>
      <c r="Q102" s="13">
        <f t="shared" si="108"/>
        <v>0</v>
      </c>
    </row>
    <row r="103" spans="1:17" s="1" customFormat="1" ht="32.25" customHeight="1" x14ac:dyDescent="0.35">
      <c r="A103" s="41"/>
      <c r="B103" s="42"/>
      <c r="C103" s="72"/>
      <c r="D103" s="9" t="s">
        <v>19</v>
      </c>
      <c r="E103" s="8">
        <f t="shared" si="107"/>
        <v>35629900</v>
      </c>
      <c r="F103" s="13">
        <f t="shared" ref="F103:Q103" si="109">F11+F16+F21+F31+F36+F52+F57</f>
        <v>11863600</v>
      </c>
      <c r="G103" s="13">
        <f t="shared" si="109"/>
        <v>11877800</v>
      </c>
      <c r="H103" s="13">
        <f t="shared" si="109"/>
        <v>11888500</v>
      </c>
      <c r="I103" s="13">
        <f t="shared" si="109"/>
        <v>0</v>
      </c>
      <c r="J103" s="13">
        <f t="shared" si="109"/>
        <v>0</v>
      </c>
      <c r="K103" s="13">
        <f t="shared" si="109"/>
        <v>0</v>
      </c>
      <c r="L103" s="13">
        <f t="shared" si="109"/>
        <v>0</v>
      </c>
      <c r="M103" s="13">
        <f t="shared" si="109"/>
        <v>0</v>
      </c>
      <c r="N103" s="13">
        <f t="shared" si="109"/>
        <v>0</v>
      </c>
      <c r="O103" s="13">
        <f t="shared" si="109"/>
        <v>0</v>
      </c>
      <c r="P103" s="13">
        <f t="shared" si="109"/>
        <v>0</v>
      </c>
      <c r="Q103" s="13">
        <f t="shared" si="109"/>
        <v>0</v>
      </c>
    </row>
    <row r="104" spans="1:17" s="1" customFormat="1" ht="32.25" customHeight="1" x14ac:dyDescent="0.35">
      <c r="A104" s="41"/>
      <c r="B104" s="42"/>
      <c r="C104" s="72"/>
      <c r="D104" s="9" t="s">
        <v>20</v>
      </c>
      <c r="E104" s="8">
        <f t="shared" si="107"/>
        <v>2130558851.2200005</v>
      </c>
      <c r="F104" s="13">
        <f t="shared" ref="F104:Q104" si="110">F12+F17+F22+F32+F37+F53+F58</f>
        <v>195193791.48000002</v>
      </c>
      <c r="G104" s="13">
        <f t="shared" si="110"/>
        <v>175942278.15000001</v>
      </c>
      <c r="H104" s="13">
        <f t="shared" si="110"/>
        <v>175942278.15000001</v>
      </c>
      <c r="I104" s="13">
        <f t="shared" si="110"/>
        <v>175942278.16</v>
      </c>
      <c r="J104" s="13">
        <f t="shared" si="110"/>
        <v>175942278.16</v>
      </c>
      <c r="K104" s="13">
        <f t="shared" si="110"/>
        <v>175942278.16</v>
      </c>
      <c r="L104" s="13">
        <f t="shared" si="110"/>
        <v>175942278.16</v>
      </c>
      <c r="M104" s="13">
        <f t="shared" si="110"/>
        <v>175942278.16</v>
      </c>
      <c r="N104" s="13">
        <f t="shared" si="110"/>
        <v>175942278.16</v>
      </c>
      <c r="O104" s="13">
        <f t="shared" si="110"/>
        <v>175942278.16</v>
      </c>
      <c r="P104" s="13">
        <f t="shared" si="110"/>
        <v>175942278.16</v>
      </c>
      <c r="Q104" s="13">
        <f t="shared" si="110"/>
        <v>175942278.16</v>
      </c>
    </row>
    <row r="105" spans="1:17" s="1" customFormat="1" ht="32.25" customHeight="1" x14ac:dyDescent="0.35">
      <c r="A105" s="43"/>
      <c r="B105" s="44"/>
      <c r="C105" s="72"/>
      <c r="D105" s="9" t="s">
        <v>21</v>
      </c>
      <c r="E105" s="8">
        <f t="shared" si="107"/>
        <v>0</v>
      </c>
      <c r="F105" s="13">
        <f t="shared" ref="F105:Q105" si="111">F13+F18+F23+F33+F38+F54+F59</f>
        <v>0</v>
      </c>
      <c r="G105" s="13">
        <f t="shared" si="111"/>
        <v>0</v>
      </c>
      <c r="H105" s="13">
        <f t="shared" si="111"/>
        <v>0</v>
      </c>
      <c r="I105" s="13">
        <f t="shared" si="111"/>
        <v>0</v>
      </c>
      <c r="J105" s="13">
        <f t="shared" si="111"/>
        <v>0</v>
      </c>
      <c r="K105" s="13">
        <f t="shared" si="111"/>
        <v>0</v>
      </c>
      <c r="L105" s="13">
        <f t="shared" si="111"/>
        <v>0</v>
      </c>
      <c r="M105" s="13">
        <f t="shared" si="111"/>
        <v>0</v>
      </c>
      <c r="N105" s="13">
        <f t="shared" si="111"/>
        <v>0</v>
      </c>
      <c r="O105" s="13">
        <f t="shared" si="111"/>
        <v>0</v>
      </c>
      <c r="P105" s="13">
        <f t="shared" si="111"/>
        <v>0</v>
      </c>
      <c r="Q105" s="13">
        <f t="shared" si="111"/>
        <v>0</v>
      </c>
    </row>
    <row r="106" spans="1:17" s="1" customFormat="1" ht="29.25" customHeight="1" x14ac:dyDescent="0.35">
      <c r="A106" s="39" t="s">
        <v>52</v>
      </c>
      <c r="B106" s="40"/>
      <c r="C106" s="72"/>
      <c r="D106" s="7" t="s">
        <v>17</v>
      </c>
      <c r="E106" s="12">
        <f>E107+E108+E109+E110</f>
        <v>380562209.61000001</v>
      </c>
      <c r="F106" s="12">
        <f t="shared" ref="F106:Q106" si="112">F107+F108+F109+F110</f>
        <v>45771621.609999999</v>
      </c>
      <c r="G106" s="12">
        <f t="shared" si="112"/>
        <v>30435508</v>
      </c>
      <c r="H106" s="12">
        <f t="shared" si="112"/>
        <v>30435508</v>
      </c>
      <c r="I106" s="12">
        <f t="shared" si="112"/>
        <v>30435508</v>
      </c>
      <c r="J106" s="12">
        <f t="shared" si="112"/>
        <v>30435508</v>
      </c>
      <c r="K106" s="12">
        <f t="shared" si="112"/>
        <v>30435508</v>
      </c>
      <c r="L106" s="12">
        <f t="shared" si="112"/>
        <v>30435508</v>
      </c>
      <c r="M106" s="12">
        <f t="shared" si="112"/>
        <v>30435508</v>
      </c>
      <c r="N106" s="12">
        <f t="shared" si="112"/>
        <v>30435508</v>
      </c>
      <c r="O106" s="12">
        <f t="shared" si="112"/>
        <v>30435508</v>
      </c>
      <c r="P106" s="12">
        <f t="shared" si="112"/>
        <v>30435508</v>
      </c>
      <c r="Q106" s="12">
        <f t="shared" si="112"/>
        <v>30435508</v>
      </c>
    </row>
    <row r="107" spans="1:17" s="1" customFormat="1" ht="32.25" customHeight="1" x14ac:dyDescent="0.35">
      <c r="A107" s="41"/>
      <c r="B107" s="42"/>
      <c r="C107" s="72"/>
      <c r="D107" s="9" t="s">
        <v>18</v>
      </c>
      <c r="E107" s="8">
        <f t="shared" si="107"/>
        <v>0</v>
      </c>
      <c r="F107" s="13">
        <f t="shared" ref="F107:Q107" si="113">F25</f>
        <v>0</v>
      </c>
      <c r="G107" s="13">
        <f t="shared" si="113"/>
        <v>0</v>
      </c>
      <c r="H107" s="13">
        <f t="shared" si="113"/>
        <v>0</v>
      </c>
      <c r="I107" s="13">
        <f t="shared" si="113"/>
        <v>0</v>
      </c>
      <c r="J107" s="13">
        <f t="shared" si="113"/>
        <v>0</v>
      </c>
      <c r="K107" s="13">
        <f t="shared" si="113"/>
        <v>0</v>
      </c>
      <c r="L107" s="13">
        <f t="shared" si="113"/>
        <v>0</v>
      </c>
      <c r="M107" s="13">
        <f t="shared" si="113"/>
        <v>0</v>
      </c>
      <c r="N107" s="13">
        <f t="shared" si="113"/>
        <v>0</v>
      </c>
      <c r="O107" s="13">
        <f t="shared" si="113"/>
        <v>0</v>
      </c>
      <c r="P107" s="13">
        <f t="shared" si="113"/>
        <v>0</v>
      </c>
      <c r="Q107" s="13">
        <f t="shared" si="113"/>
        <v>0</v>
      </c>
    </row>
    <row r="108" spans="1:17" s="1" customFormat="1" ht="32.25" customHeight="1" x14ac:dyDescent="0.35">
      <c r="A108" s="41"/>
      <c r="B108" s="42"/>
      <c r="C108" s="72"/>
      <c r="D108" s="9" t="s">
        <v>19</v>
      </c>
      <c r="E108" s="8">
        <f t="shared" si="107"/>
        <v>0</v>
      </c>
      <c r="F108" s="13">
        <f t="shared" ref="F108:Q108" si="114">F26</f>
        <v>0</v>
      </c>
      <c r="G108" s="13">
        <f t="shared" si="114"/>
        <v>0</v>
      </c>
      <c r="H108" s="13">
        <f t="shared" si="114"/>
        <v>0</v>
      </c>
      <c r="I108" s="13">
        <f t="shared" si="114"/>
        <v>0</v>
      </c>
      <c r="J108" s="13">
        <f t="shared" si="114"/>
        <v>0</v>
      </c>
      <c r="K108" s="13">
        <f t="shared" si="114"/>
        <v>0</v>
      </c>
      <c r="L108" s="13">
        <f t="shared" si="114"/>
        <v>0</v>
      </c>
      <c r="M108" s="13">
        <f t="shared" si="114"/>
        <v>0</v>
      </c>
      <c r="N108" s="13">
        <f t="shared" si="114"/>
        <v>0</v>
      </c>
      <c r="O108" s="13">
        <f t="shared" si="114"/>
        <v>0</v>
      </c>
      <c r="P108" s="13">
        <f t="shared" si="114"/>
        <v>0</v>
      </c>
      <c r="Q108" s="13">
        <f t="shared" si="114"/>
        <v>0</v>
      </c>
    </row>
    <row r="109" spans="1:17" s="1" customFormat="1" ht="32.25" customHeight="1" x14ac:dyDescent="0.35">
      <c r="A109" s="41"/>
      <c r="B109" s="42"/>
      <c r="C109" s="72"/>
      <c r="D109" s="9" t="s">
        <v>20</v>
      </c>
      <c r="E109" s="8">
        <f t="shared" si="107"/>
        <v>380562209.61000001</v>
      </c>
      <c r="F109" s="13">
        <f t="shared" ref="F109:Q109" si="115">F27</f>
        <v>45771621.609999999</v>
      </c>
      <c r="G109" s="13">
        <f t="shared" si="115"/>
        <v>30435508</v>
      </c>
      <c r="H109" s="13">
        <f t="shared" si="115"/>
        <v>30435508</v>
      </c>
      <c r="I109" s="13">
        <f t="shared" si="115"/>
        <v>30435508</v>
      </c>
      <c r="J109" s="13">
        <f t="shared" si="115"/>
        <v>30435508</v>
      </c>
      <c r="K109" s="13">
        <f t="shared" si="115"/>
        <v>30435508</v>
      </c>
      <c r="L109" s="13">
        <f t="shared" si="115"/>
        <v>30435508</v>
      </c>
      <c r="M109" s="13">
        <f t="shared" si="115"/>
        <v>30435508</v>
      </c>
      <c r="N109" s="13">
        <f t="shared" si="115"/>
        <v>30435508</v>
      </c>
      <c r="O109" s="13">
        <f t="shared" si="115"/>
        <v>30435508</v>
      </c>
      <c r="P109" s="13">
        <f t="shared" si="115"/>
        <v>30435508</v>
      </c>
      <c r="Q109" s="13">
        <f t="shared" si="115"/>
        <v>30435508</v>
      </c>
    </row>
    <row r="110" spans="1:17" s="1" customFormat="1" ht="32.25" customHeight="1" x14ac:dyDescent="0.35">
      <c r="A110" s="43"/>
      <c r="B110" s="44"/>
      <c r="C110" s="72"/>
      <c r="D110" s="9" t="s">
        <v>21</v>
      </c>
      <c r="E110" s="8">
        <f t="shared" si="107"/>
        <v>0</v>
      </c>
      <c r="F110" s="13">
        <f t="shared" ref="F110:Q110" si="116">F28</f>
        <v>0</v>
      </c>
      <c r="G110" s="13">
        <f t="shared" si="116"/>
        <v>0</v>
      </c>
      <c r="H110" s="13">
        <f t="shared" si="116"/>
        <v>0</v>
      </c>
      <c r="I110" s="13">
        <f t="shared" si="116"/>
        <v>0</v>
      </c>
      <c r="J110" s="13">
        <f t="shared" si="116"/>
        <v>0</v>
      </c>
      <c r="K110" s="13">
        <f t="shared" si="116"/>
        <v>0</v>
      </c>
      <c r="L110" s="13">
        <f t="shared" si="116"/>
        <v>0</v>
      </c>
      <c r="M110" s="13">
        <f t="shared" si="116"/>
        <v>0</v>
      </c>
      <c r="N110" s="13">
        <f t="shared" si="116"/>
        <v>0</v>
      </c>
      <c r="O110" s="13">
        <f t="shared" si="116"/>
        <v>0</v>
      </c>
      <c r="P110" s="13">
        <f t="shared" si="116"/>
        <v>0</v>
      </c>
      <c r="Q110" s="13">
        <f t="shared" si="116"/>
        <v>0</v>
      </c>
    </row>
    <row r="111" spans="1:17" s="1" customFormat="1" ht="13.8" x14ac:dyDescent="0.25"/>
    <row r="112" spans="1:17" s="1" customFormat="1" ht="13.8" x14ac:dyDescent="0.25"/>
  </sheetData>
  <mergeCells count="65">
    <mergeCell ref="O1:Q1"/>
    <mergeCell ref="A101:B105"/>
    <mergeCell ref="C101:C105"/>
    <mergeCell ref="C106:C110"/>
    <mergeCell ref="A106:B110"/>
    <mergeCell ref="A91:B95"/>
    <mergeCell ref="C91:C95"/>
    <mergeCell ref="A96:B100"/>
    <mergeCell ref="C96:C100"/>
    <mergeCell ref="C70:C74"/>
    <mergeCell ref="A86:B90"/>
    <mergeCell ref="C86:C90"/>
    <mergeCell ref="A49:Q49"/>
    <mergeCell ref="A50:A54"/>
    <mergeCell ref="B50:B54"/>
    <mergeCell ref="C50:C54"/>
    <mergeCell ref="A70:B74"/>
    <mergeCell ref="A65:A69"/>
    <mergeCell ref="B65:B69"/>
    <mergeCell ref="A14:A18"/>
    <mergeCell ref="B14:B18"/>
    <mergeCell ref="B29:B33"/>
    <mergeCell ref="B55:B59"/>
    <mergeCell ref="A55:A59"/>
    <mergeCell ref="A60:A64"/>
    <mergeCell ref="B60:B64"/>
    <mergeCell ref="A3:Q3"/>
    <mergeCell ref="A8:Q8"/>
    <mergeCell ref="A9:A13"/>
    <mergeCell ref="B9:B13"/>
    <mergeCell ref="C9:C13"/>
    <mergeCell ref="F5:Q5"/>
    <mergeCell ref="A4:A6"/>
    <mergeCell ref="B4:B6"/>
    <mergeCell ref="C4:C6"/>
    <mergeCell ref="D4:D6"/>
    <mergeCell ref="E4:Q4"/>
    <mergeCell ref="E5:E6"/>
    <mergeCell ref="C55:C59"/>
    <mergeCell ref="C60:C64"/>
    <mergeCell ref="C14:C18"/>
    <mergeCell ref="A24:A28"/>
    <mergeCell ref="B24:B28"/>
    <mergeCell ref="C24:C28"/>
    <mergeCell ref="B39:B43"/>
    <mergeCell ref="C39:C43"/>
    <mergeCell ref="A44:A48"/>
    <mergeCell ref="B44:B48"/>
    <mergeCell ref="C44:C48"/>
    <mergeCell ref="P2:Q2"/>
    <mergeCell ref="A75:B79"/>
    <mergeCell ref="C75:C79"/>
    <mergeCell ref="A80:B80"/>
    <mergeCell ref="A81:B85"/>
    <mergeCell ref="C81:C85"/>
    <mergeCell ref="C29:C33"/>
    <mergeCell ref="A19:A23"/>
    <mergeCell ref="B19:B23"/>
    <mergeCell ref="C19:C23"/>
    <mergeCell ref="A29:A33"/>
    <mergeCell ref="C65:C69"/>
    <mergeCell ref="A34:A38"/>
    <mergeCell ref="B34:B38"/>
    <mergeCell ref="C34:C38"/>
    <mergeCell ref="A39:A43"/>
  </mergeCells>
  <printOptions horizontalCentered="1"/>
  <pageMargins left="0.39370078740157483" right="0.39370078740157483" top="0.78740157480314965" bottom="0.39370078740157483" header="0" footer="0"/>
  <pageSetup paperSize="9" scale="39" firstPageNumber="6" fitToHeight="5" orientation="landscape" useFirstPageNumber="1" verticalDpi="180" r:id="rId1"/>
  <headerFooter>
    <oddHeader>&amp;C&amp;P</oddHeader>
    <firstHeader>&amp;C&amp;P</firstHeader>
  </headerFooter>
  <rowBreaks count="1" manualBreakCount="1">
    <brk id="74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5nSyEtimm1lnehV5kErUpn/ibsras2ZzgViwK+dqIsM=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EJi8Z/EzLlZNMCl5UoNPl/iClLefywoyVf5e064wS3g=</DigestValue>
    </Reference>
  </SignedInfo>
  <SignatureValue>FsAP/KwI8UPxvN49pu8xsqB+YhEIdlJ4JvnWbD7PulpAE0FewG7k+iyUdeO0gLeY
zbNb0CxaDhIdXJd2k+oAHg==</SignatureValue>
  <KeyInfo>
    <X509Data>
      <X509Certificate>MIIJmDCCCUegAwIBAgIRAOiONTU56MyT6BFZ+K7EBQYwCAYGKoUDAgIDMIIBHDEY
MBYGBSqFA2QBEg0xMTEyMzEwMDAwMjIwMRowGAYIKoUDA4EDAQESDDAwMjMxMDE1
MjEzNDELMAkGA1UEBhMCUlUxLzAtBgNVBAgMJjIzINCa0YDQsNGB0L3QvtC00LDR
gNGB0LrQuNC5INC60YDQsNC5MRswGQYDVQQHDBLQmtGA0LDRgdC90L7QtNCw0YAx
IzAhBgNVBAkMGtGD0LsuINCU0LDQu9GM0L3Rj9GPLCAzOS8zMTAwLgYDVQQLDCfQ
o9C00L7RgdGC0L7QstC10YDRj9GO0YnQuNC5INGG0LXQvdGC0YAxGDAWBgNVBAoM
D9Ce0J7QniAi0JjQotCaIjEYMBYGA1UEAwwP0J7QntCeICLQmNCi0JoiMB4XDTE4
MTIwNTA2MzQwMFoXDTE5MTIwNTA2NDQwMFowggH/MR8wHQYJKoZIhvcNAQkBFhBv
aUBhZG1wb2thY2hpLnJ1MRYwFAYFKoUDZAMSCzA1Mjc3NTExMjU3MRgwFgYFKoUD
ZAESDTEwMjg2MDE0MTc5NTQxGjAYBggqhQMDgQMBARIMMDA4NjIxMDAzMzkwMSsw
KQYDVQQJDCLQo9CbLiDQnNCY0KDQkCwg0JQuIDgsINCa0J7QoNCfLiAxMSowKAYD
VQQqDCHQktC70LDQtNC40LzQuNGAINCY0LLQsNC90L7QstC40YcxFzAVBgNVBAQM
DtCh0YLQtdC/0YPRgNCwMQswCQYDVQQGEwJSVTFLMEkGA1UECAxCODYg0KXQsNC9
0YLRiy3QnNCw0L3RgdC40LnRgdC60LjQuSDQsNCy0YLQvtC90L7QvNC90YvQuSDQ
vtC60YDRg9CzMRUwEwYDVQQHDAzQn9C+0LrQsNGH0LgxLTArBgNVBAwMJNCT0LvQ
sNCy0LAg0LPQvtGA0L7QtNCwINCf0L7QutCw0YfQuDE9MDsGA1UECgw00JDQlNCc
0JjQndCY0KHQotCg0JDQptCY0K8g0JPQntCg0J7QlNCQINCf0J7QmtCQ0KfQmDE9
MDsGA1UEAww00JDQlNCc0JjQndCY0KHQotCg0JDQptCY0K8g0JPQntCg0J7QlNCQ
INCf0J7QmtCQ0KfQmDBjMBwGBiqFAwICEzASBgcqhQMCAiQABgcqhQMCAh4BA0MA
BEAHL4DRBsDNrHsLIrSyedUd4lBSaZpPXBczdBEup+VVHooYQQ97rR0N6ybQ64ef
ftEpmy517sa19Q9f6hIEPGIdo4IFeTCCBXUwSwYDVR0lBEQwQgYIKwYBBQUHAwQG
ByqFAwICIgYGCCsGAQUFBwMCBggqhQMFARgCEwYGKoUDZAIBBgkqhQMDgVCBUAQG
BiqFAwOBUDAOBgNVHQ8BAf8EBAMCBPAwHwYJKwYBBAGCNxUHBBIwEAYIKoUDAgIu
AAgCAQECAQAwggGFBgNVHSMEggF8MIIBeIAUW8OFHl8IXc+HXyDnTx52ZLZAfJqh
ggFSpIIBTjCCAUoxHjAcBgkqhkiG9w0BCQEWD2RpdEBtaW5zdnlhei5ydTELMAkG
A1UEBhMCUlUxHDAaBgNVBAgMEzc3INCzLiDQnNC+0YHQutCy0LAxFTATBgNVBAcM
DNCc0L7RgdC60LLQsDE/MD0GA1UECQw2MTI1Mzc1INCzLiDQnNC+0YHQutCy0LAs
INGD0LsuINCi0LLQtdGA0YHQutCw0Y8sINC0LiA3MSwwKgYDVQQKDCPQnNC40L3Q
utC+0LzRgdCy0Y/Qt9GMINCg0L7RgdGB0LjQuDEYMBYGBSqFA2QBEg0xMDQ3NzAy
MDI2NzAxMRowGAYIKoUDA4EDAQESDDAwNzcxMDQ3NDM3NTFBMD8GA1UEAww40JPQ
vtC70L7QstC90L7QuSDRg9C00L7RgdGC0L7QstC10YDRj9GO0YnQuNC5INGG0LXQ
vdGC0YCCCnJ1n2oAAAAAAlIwHQYDVR0OBBYEFFuMo+D+dCdLUzw4Jn5VMbK2TEZq
MGsGCSsGAQQBgjcVCgReMFwwCgYIKwYBBQUHAwQwCQYHKoUDAgIiBjAKBggrBgEF
BQcDAjAKBggqhQMFARgCEzAIBgYqhQNkAgEwCwYJKoUDA4FQgVAEMAgGBiqFAwOB
UDAKBggqhQMDgVADAzAdBgNVHSAEFjAUMAgGBiqFA2RxATAIBgYqhQNkcQIwDwYJ
KwYBBQUHMAEFBAIABTArBgNVHRAEJDAigA8yMDE4MTIwNTA2MzQwMFqBDzIwMTkx
MjA1MDYzNDAwWjCCATQGBSqFA2RwBIIBKTCCASUMKyLQmtGA0LjQv9GC0L7Qn9GA
0L4gQ1NQIiAo0LLQtdGA0YHQuNGPIDQuMCkMLCLQmtGA0LjQv9GC0L7Qn9GA0L4g
0KPQpiIgKNCy0LXRgNGB0LjQuCAyLjApDGPQodC10YDRgtC40YTQuNC60LDRgiDR
gdC+0L7RgtCy0LXRgtGB0YLQstC40Y8g0KTQodCRINCg0L7RgdGB0LjQuCDihJYg
0KHQpC8xMjQtMzM4MCDQvtGCIDExLjA1LjIwMTgMY9Ch0LXRgNGC0LjRhNC40LrQ
sNGCINGB0L7QvtGC0LLQtdGC0YHRgtCy0LjRjyDQpNCh0JEg0KDQvtGB0YHQuNC4
IOKEliDQodCkLzEyOC0yOTgzINC+0YIgMTguMTEuMjAxNjA2BgUqhQNkbwQtDCsi
0JrRgNC40L/RgtC+0J/RgNC+IENTUCIgKNCy0LXRgNGB0LjRjyA0LjApMIGdBgNV
HR8EgZUwgZIwR6BFoEOGQWh0dHA6Ly9jZHAxLml0azIzLnJ1LzViYzM4NTFlNWYw
ODVkY2Y4NzVmMjBlNzRmMWU3NjY0YjY0MDdjOWEuY3JsMEegRaBDhkFodHRwOi8v
Y2RwMi5pdGsyMy5ydS81YmMzODUxZTVmMDg1ZGNmODc1ZjIwZTc0ZjFlNzY2NGI2
NDA3YzlhLmNybDBzBggrBgEFBQcBAQRnMGUwNQYIKwYBBQUHMAGGKWh0dHA6Ly9z
ZXJ2aWNlLml0azIzLnJ1L29jc3AyMDE4L29jc3Auc3JmMCwGCCsGAQUFBzAChiBo
dHRwOi8vaXRrMjMucnUvY2Evcm9vdHEyMDE4LmNlcjAIBgYqhQMCAgMDQQAX/55G
y1sSHTxs87f0WTX9mwemfFravj/X/WcznRwLwknNNLHGV+tYVp7CT54js1W1LEGr
rq1CwR10+HFy2TzG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U85MZScKrlYwI1AFEjvwTuvoDLA=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U85MZScKrlYwI1AFEjvwTuvoDLA=
</DigestValue>
      </Reference>
      <Reference URI="/xl/sharedStrings.xml?ContentType=application/vnd.openxmlformats-officedocument.spreadsheetml.sharedStrings+xml">
        <DigestMethod Algorithm="http://www.w3.org/2000/09/xmldsig#sha1"/>
        <DigestValue>VlgE+nfvMSKsfo6svKW/GGbORU4=
</DigestValue>
      </Reference>
      <Reference URI="/xl/worksheets/sheet1.xml?ContentType=application/vnd.openxmlformats-officedocument.spreadsheetml.worksheet+xml">
        <DigestMethod Algorithm="http://www.w3.org/2000/09/xmldsig#sha1"/>
        <DigestValue>XAomiyuw1N1FrSkCuW6+68ufWsU=
</DigestValue>
      </Reference>
      <Reference URI="/xl/calcChain.xml?ContentType=application/vnd.openxmlformats-officedocument.spreadsheetml.calcChain+xml">
        <DigestMethod Algorithm="http://www.w3.org/2000/09/xmldsig#sha1"/>
        <DigestValue>yRDULpGE5t7elU/pBClZn2LHvyA=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worksheets/sheet2.xml?ContentType=application/vnd.openxmlformats-officedocument.spreadsheetml.worksheet+xml">
        <DigestMethod Algorithm="http://www.w3.org/2000/09/xmldsig#sha1"/>
        <DigestValue>RlqNZwUFn7SiP4WdYydwbpz+eZ8=
</DigestValue>
      </Reference>
      <Reference URI="/xl/styles.xml?ContentType=application/vnd.openxmlformats-officedocument.spreadsheetml.styles+xml">
        <DigestMethod Algorithm="http://www.w3.org/2000/09/xmldsig#sha1"/>
        <DigestValue>T0sQae1I/Ivz6Gd9KMoDQNOZkNg=
</DigestValue>
      </Reference>
      <Reference URI="/xl/workbook.xml?ContentType=application/vnd.openxmlformats-officedocument.spreadsheetml.sheet.main+xml">
        <DigestMethod Algorithm="http://www.w3.org/2000/09/xmldsig#sha1"/>
        <DigestValue>egySX5aydqp+pk5/MTcgqRUqQK4=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
</DigestValue>
      </Reference>
    </Manifest>
    <SignatureProperties>
      <SignatureProperty Id="idSignatureTime" Target="#idPackageSignature">
        <mdssi:SignatureTime>
          <mdssi:Format>YYYY-MM-DDThh:mm:ssTZD</mdssi:Format>
          <mdssi:Value>2019-10-28T12:11:41Z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2019-10-28T12:11:41Z</xd:SigningTime>
          <xd:SigningCertificate>
            <xd:Cert>
              <xd:CertDigest>
                <DigestMethod Algorithm="http://www.w3.org/2000/09/xmldsig#sha1"/>
                <DigestValue>mdzwTrd86J7+bXn84oQfm5QjIRo=
</DigestValue>
              </xd:CertDigest>
              <xd:IssuerSerial>
                <X509IssuerName>ОГРН=1112310000220, ИНН=002310152134, C=RU, S=23 Краснодарский край, L=Краснодар, STREET="ул. Дальняя, 39/3", OU=Удостоверяющий центр, O="ООО ""ИТК""", CN="ООО ""ИТК"""</X509IssuerName>
                <X509SerialNumber>309119280360736117272600323070730962182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1. Цел. показатели</vt:lpstr>
      <vt:lpstr>2. Основ. мероприят.</vt:lpstr>
      <vt:lpstr>'2. Основ. мероприят.'!Заголовки_для_печати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2019-10-28T12:06:58Z</dcterms:modified>
</cp:coreProperties>
</file>