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20" yWindow="-396" windowWidth="15372" windowHeight="8196"/>
  </bookViews>
  <sheets>
    <sheet name="Лист1" sheetId="1" r:id="rId1"/>
  </sheets>
  <definedNames>
    <definedName name="Excel_BuiltIn_Print_Titles_1_1">Лист1!$A$5:$IY$16</definedName>
    <definedName name="_xlnm.Print_Titles" localSheetId="0">Лист1!$5:$9</definedName>
    <definedName name="_xlnm.Print_Area" localSheetId="0">Лист1!$A$1:$V$25</definedName>
  </definedNames>
  <calcPr calcId="144525"/>
</workbook>
</file>

<file path=xl/calcChain.xml><?xml version="1.0" encoding="utf-8"?>
<calcChain xmlns="http://schemas.openxmlformats.org/spreadsheetml/2006/main">
  <c r="J20" i="1" l="1"/>
  <c r="J24" i="1" s="1"/>
  <c r="R22" i="1" l="1"/>
  <c r="R14" i="1" l="1"/>
  <c r="R10" i="1"/>
  <c r="R13" i="1"/>
  <c r="J22" i="1"/>
  <c r="J23" i="1" l="1"/>
  <c r="G19" i="1" l="1"/>
  <c r="G14" i="1"/>
  <c r="G13" i="1"/>
  <c r="G10" i="1"/>
  <c r="Q22" i="1" l="1"/>
  <c r="Q21" i="1"/>
  <c r="Q13" i="1"/>
  <c r="N22" i="1" l="1"/>
  <c r="O22" i="1"/>
  <c r="P22" i="1"/>
  <c r="M22" i="1"/>
  <c r="O15" i="1"/>
  <c r="P15" i="1" s="1"/>
  <c r="Q15" i="1" s="1"/>
  <c r="Q17" i="1" l="1"/>
  <c r="Q23" i="1"/>
  <c r="Q25" i="1" s="1"/>
  <c r="M23" i="1"/>
  <c r="M25" i="1" s="1"/>
  <c r="R21" i="1"/>
  <c r="R15" i="1"/>
  <c r="P23" i="1"/>
  <c r="P25" i="1" s="1"/>
  <c r="O21" i="1"/>
  <c r="N21" i="1"/>
  <c r="M21" i="1"/>
  <c r="J19" i="1"/>
  <c r="O23" i="1"/>
  <c r="O25" i="1" s="1"/>
  <c r="M17" i="1"/>
  <c r="N17" i="1"/>
  <c r="O17" i="1"/>
  <c r="P17" i="1"/>
  <c r="M13" i="1"/>
  <c r="N13" i="1"/>
  <c r="O13" i="1"/>
  <c r="P13" i="1"/>
  <c r="L13" i="1"/>
  <c r="L17" i="1"/>
  <c r="L22" i="1"/>
  <c r="L23" i="1"/>
  <c r="G15" i="1" l="1"/>
  <c r="R17" i="1"/>
  <c r="R23" i="1"/>
  <c r="R25" i="1" s="1"/>
  <c r="P21" i="1"/>
  <c r="N23" i="1"/>
  <c r="N25" i="1" s="1"/>
  <c r="L25" i="1"/>
  <c r="K24" i="1"/>
  <c r="K23" i="1"/>
  <c r="K22" i="1"/>
  <c r="G22" i="1" s="1"/>
  <c r="K21" i="1"/>
  <c r="G23" i="1" l="1"/>
  <c r="J25" i="1"/>
  <c r="J21" i="1"/>
  <c r="G24" i="1" l="1"/>
  <c r="G25" i="1" s="1"/>
  <c r="G11" i="1"/>
  <c r="K13" i="1" l="1"/>
  <c r="J13" i="1"/>
  <c r="G12" i="1"/>
  <c r="G20" i="1" l="1"/>
  <c r="G18" i="1"/>
  <c r="G21" i="1" l="1"/>
  <c r="K17" i="1"/>
  <c r="K25" i="1" s="1"/>
  <c r="J17" i="1"/>
  <c r="G16" i="1"/>
  <c r="G17" i="1" l="1"/>
</calcChain>
</file>

<file path=xl/sharedStrings.xml><?xml version="1.0" encoding="utf-8"?>
<sst xmlns="http://schemas.openxmlformats.org/spreadsheetml/2006/main" count="37" uniqueCount="27">
  <si>
    <t>№ п/п</t>
  </si>
  <si>
    <t xml:space="preserve">Исполнитель </t>
  </si>
  <si>
    <t>средства родителей</t>
  </si>
  <si>
    <t>1.</t>
  </si>
  <si>
    <t>2.</t>
  </si>
  <si>
    <t xml:space="preserve">                                                                                                                                                      </t>
  </si>
  <si>
    <t>Источники финансирования</t>
  </si>
  <si>
    <t>всего</t>
  </si>
  <si>
    <t>в том числе:</t>
  </si>
  <si>
    <t>Итого по мероприятию</t>
  </si>
  <si>
    <t xml:space="preserve"> бюджет Ханты-Мансийского автономного округа - Югры</t>
  </si>
  <si>
    <t>бюджет Ханты-Мансийского автономного округа - Югры</t>
  </si>
  <si>
    <t>3.</t>
  </si>
  <si>
    <t>Основное мероприятие муниципальной программы</t>
  </si>
  <si>
    <t>Организация работы малозатратных форм отдыха детей в каникулярное время (показатель №5)</t>
  </si>
  <si>
    <t>Организация работы городских лагерей различных типов в каникулярное время   (показатели №1, №2)</t>
  </si>
  <si>
    <t>Управление культуры, спорта и молодежной политики администрации города Покачи</t>
  </si>
  <si>
    <t>Управление образования администрации города Покачи, управление культуры, спорта и молодежной политики администрации города Покачи</t>
  </si>
  <si>
    <t>Организация отдыха, оздоровления  детей города Покачи за пределами  (показатели №4,№3)</t>
  </si>
  <si>
    <t>Управление образования администрации города Покачи, управление культуры, спорта и молодежной политики администрации города Покачи,   некомерческая организация</t>
  </si>
  <si>
    <t>Всего</t>
  </si>
  <si>
    <t>Финансовые затраты на реализацию (руб.)</t>
  </si>
  <si>
    <t>Всего по программе</t>
  </si>
  <si>
    <t xml:space="preserve">местный бюджет </t>
  </si>
  <si>
    <t>2026-2030</t>
  </si>
  <si>
    <t>Основные  мероприятия  муниципальной  программы "Организация отдыха детей города Покачи в каникулярное время на 2018-2025 и на период до 2030  года"</t>
  </si>
  <si>
    <t xml:space="preserve">Приложение 3                                                                                                                                      к постановлению администрации города Покачи                                                                                        от 21.01.2019 № 29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</si>
</sst>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??_р_._-;_-@_-"/>
  </numFmts>
  <fonts count="35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1"/>
    </font>
    <font>
      <sz val="12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b/>
      <sz val="10"/>
      <color indexed="6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164" fontId="22" fillId="0" borderId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70">
    <xf numFmtId="0" fontId="0" fillId="0" borderId="0" xfId="0"/>
    <xf numFmtId="0" fontId="0" fillId="0" borderId="0" xfId="0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0" fontId="23" fillId="0" borderId="0" xfId="0" applyFont="1" applyAlignment="1">
      <alignment vertical="center"/>
    </xf>
    <xf numFmtId="0" fontId="18" fillId="0" borderId="10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vertical="center" wrapText="1"/>
    </xf>
    <xf numFmtId="49" fontId="18" fillId="0" borderId="19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>
      <alignment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18" fillId="25" borderId="10" xfId="0" applyNumberFormat="1" applyFont="1" applyFill="1" applyBorder="1" applyAlignment="1">
      <alignment horizontal="center" vertical="center" wrapText="1"/>
    </xf>
    <xf numFmtId="4" fontId="26" fillId="25" borderId="10" xfId="0" applyNumberFormat="1" applyFont="1" applyFill="1" applyBorder="1" applyAlignment="1" applyProtection="1">
      <alignment vertical="center" wrapText="1"/>
    </xf>
    <xf numFmtId="4" fontId="26" fillId="25" borderId="17" xfId="0" applyNumberFormat="1" applyFont="1" applyFill="1" applyBorder="1" applyAlignment="1" applyProtection="1">
      <alignment vertical="top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18" fillId="25" borderId="12" xfId="0" applyNumberFormat="1" applyFont="1" applyFill="1" applyBorder="1" applyAlignment="1">
      <alignment vertical="center" wrapText="1"/>
    </xf>
    <xf numFmtId="49" fontId="24" fillId="25" borderId="22" xfId="0" applyNumberFormat="1" applyFont="1" applyFill="1" applyBorder="1" applyAlignment="1" applyProtection="1">
      <alignment vertical="center" wrapText="1"/>
    </xf>
    <xf numFmtId="49" fontId="24" fillId="25" borderId="12" xfId="0" applyNumberFormat="1" applyFont="1" applyFill="1" applyBorder="1" applyAlignment="1" applyProtection="1">
      <alignment vertical="center" wrapText="1"/>
    </xf>
    <xf numFmtId="4" fontId="0" fillId="0" borderId="0" xfId="0" applyNumberFormat="1"/>
    <xf numFmtId="4" fontId="29" fillId="25" borderId="10" xfId="0" applyNumberFormat="1" applyFont="1" applyFill="1" applyBorder="1" applyAlignment="1">
      <alignment horizontal="center" vertical="center" wrapText="1"/>
    </xf>
    <xf numFmtId="4" fontId="29" fillId="25" borderId="10" xfId="0" applyNumberFormat="1" applyFont="1" applyFill="1" applyBorder="1" applyAlignment="1" applyProtection="1">
      <alignment horizontal="center" vertical="center" wrapText="1"/>
    </xf>
    <xf numFmtId="4" fontId="24" fillId="25" borderId="13" xfId="0" applyNumberFormat="1" applyFont="1" applyFill="1" applyBorder="1" applyAlignment="1">
      <alignment horizontal="center" vertical="center"/>
    </xf>
    <xf numFmtId="4" fontId="29" fillId="25" borderId="13" xfId="0" applyNumberFormat="1" applyFont="1" applyFill="1" applyBorder="1" applyAlignment="1">
      <alignment horizontal="center" vertical="center"/>
    </xf>
    <xf numFmtId="49" fontId="24" fillId="25" borderId="22" xfId="0" applyNumberFormat="1" applyFont="1" applyFill="1" applyBorder="1" applyAlignment="1" applyProtection="1">
      <alignment horizontal="center" vertical="center" wrapText="1"/>
    </xf>
    <xf numFmtId="0" fontId="18" fillId="25" borderId="22" xfId="0" applyNumberFormat="1" applyFont="1" applyFill="1" applyBorder="1" applyAlignment="1">
      <alignment horizontal="center" vertical="center" wrapText="1"/>
    </xf>
    <xf numFmtId="0" fontId="18" fillId="25" borderId="13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 applyProtection="1">
      <alignment horizontal="center" vertical="center" wrapText="1"/>
    </xf>
    <xf numFmtId="4" fontId="29" fillId="25" borderId="13" xfId="0" applyNumberFormat="1" applyFont="1" applyFill="1" applyBorder="1" applyAlignment="1" applyProtection="1">
      <alignment horizontal="center" vertical="center" wrapText="1"/>
    </xf>
    <xf numFmtId="4" fontId="26" fillId="25" borderId="10" xfId="0" applyNumberFormat="1" applyFont="1" applyFill="1" applyBorder="1" applyAlignment="1" applyProtection="1">
      <alignment horizontal="center" vertical="top" wrapText="1"/>
    </xf>
    <xf numFmtId="4" fontId="30" fillId="25" borderId="13" xfId="0" applyNumberFormat="1" applyFont="1" applyFill="1" applyBorder="1" applyAlignment="1" applyProtection="1">
      <alignment horizontal="center" vertical="center" wrapText="1"/>
    </xf>
    <xf numFmtId="4" fontId="24" fillId="25" borderId="13" xfId="0" applyNumberFormat="1" applyFont="1" applyFill="1" applyBorder="1" applyAlignment="1">
      <alignment horizontal="center" vertical="center" wrapText="1"/>
    </xf>
    <xf numFmtId="4" fontId="24" fillId="25" borderId="13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right" vertical="top" wrapText="1"/>
    </xf>
    <xf numFmtId="0" fontId="0" fillId="0" borderId="10" xfId="0" applyBorder="1"/>
    <xf numFmtId="0" fontId="17" fillId="0" borderId="19" xfId="0" applyFont="1" applyBorder="1" applyAlignment="1">
      <alignment vertical="center"/>
    </xf>
    <xf numFmtId="4" fontId="30" fillId="25" borderId="10" xfId="0" applyNumberFormat="1" applyFont="1" applyFill="1" applyBorder="1" applyAlignment="1" applyProtection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/>
    </xf>
    <xf numFmtId="4" fontId="29" fillId="25" borderId="10" xfId="0" applyNumberFormat="1" applyFont="1" applyFill="1" applyBorder="1" applyAlignment="1">
      <alignment horizontal="center" vertical="center"/>
    </xf>
    <xf numFmtId="4" fontId="24" fillId="25" borderId="13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0" fillId="0" borderId="0" xfId="0" applyBorder="1"/>
    <xf numFmtId="4" fontId="24" fillId="25" borderId="13" xfId="0" applyNumberFormat="1" applyFont="1" applyFill="1" applyBorder="1" applyAlignment="1" applyProtection="1">
      <alignment horizontal="center" vertical="center" wrapText="1"/>
    </xf>
    <xf numFmtId="4" fontId="26" fillId="25" borderId="13" xfId="0" applyNumberFormat="1" applyFont="1" applyFill="1" applyBorder="1" applyAlignment="1" applyProtection="1">
      <alignment horizontal="center" vertical="top" wrapText="1"/>
    </xf>
    <xf numFmtId="4" fontId="24" fillId="25" borderId="22" xfId="0" applyNumberFormat="1" applyFont="1" applyFill="1" applyBorder="1" applyAlignment="1" applyProtection="1">
      <alignment horizontal="center" vertical="center" wrapText="1"/>
    </xf>
    <xf numFmtId="4" fontId="24" fillId="25" borderId="22" xfId="0" applyNumberFormat="1" applyFont="1" applyFill="1" applyBorder="1" applyAlignment="1">
      <alignment horizontal="center" vertical="center"/>
    </xf>
    <xf numFmtId="4" fontId="28" fillId="25" borderId="10" xfId="0" applyNumberFormat="1" applyFont="1" applyFill="1" applyBorder="1" applyAlignment="1">
      <alignment horizontal="center" vertical="center" wrapText="1"/>
    </xf>
    <xf numFmtId="4" fontId="32" fillId="25" borderId="10" xfId="0" applyNumberFormat="1" applyFont="1" applyFill="1" applyBorder="1" applyAlignment="1">
      <alignment horizontal="center" vertical="center" wrapText="1"/>
    </xf>
    <xf numFmtId="4" fontId="28" fillId="25" borderId="13" xfId="0" applyNumberFormat="1" applyFont="1" applyFill="1" applyBorder="1" applyAlignment="1">
      <alignment horizontal="center" vertical="center" wrapText="1"/>
    </xf>
    <xf numFmtId="4" fontId="28" fillId="25" borderId="17" xfId="0" applyNumberFormat="1" applyFont="1" applyFill="1" applyBorder="1" applyAlignment="1" applyProtection="1">
      <alignment horizontal="center" vertical="center" wrapText="1"/>
    </xf>
    <xf numFmtId="4" fontId="32" fillId="25" borderId="11" xfId="0" applyNumberFormat="1" applyFont="1" applyFill="1" applyBorder="1" applyAlignment="1" applyProtection="1">
      <alignment horizontal="center" vertical="center" wrapText="1"/>
    </xf>
    <xf numFmtId="4" fontId="28" fillId="25" borderId="13" xfId="0" applyNumberFormat="1" applyFont="1" applyFill="1" applyBorder="1" applyAlignment="1" applyProtection="1">
      <alignment horizontal="center" vertical="center" wrapText="1"/>
    </xf>
    <xf numFmtId="4" fontId="28" fillId="25" borderId="10" xfId="0" applyNumberFormat="1" applyFont="1" applyFill="1" applyBorder="1" applyAlignment="1" applyProtection="1">
      <alignment horizontal="center" vertical="center" wrapText="1"/>
    </xf>
    <xf numFmtId="4" fontId="28" fillId="25" borderId="11" xfId="0" applyNumberFormat="1" applyFont="1" applyFill="1" applyBorder="1" applyAlignment="1">
      <alignment horizontal="center" vertical="center" wrapText="1"/>
    </xf>
    <xf numFmtId="4" fontId="33" fillId="25" borderId="10" xfId="0" applyNumberFormat="1" applyFont="1" applyFill="1" applyBorder="1"/>
    <xf numFmtId="4" fontId="25" fillId="24" borderId="10" xfId="1" applyNumberFormat="1" applyFont="1" applyFill="1" applyBorder="1" applyAlignment="1" applyProtection="1">
      <alignment horizontal="center" vertical="center" wrapText="1"/>
    </xf>
    <xf numFmtId="4" fontId="32" fillId="24" borderId="10" xfId="1" applyNumberFormat="1" applyFont="1" applyFill="1" applyBorder="1" applyAlignment="1" applyProtection="1">
      <alignment horizontal="center" vertical="center" wrapText="1"/>
    </xf>
    <xf numFmtId="4" fontId="25" fillId="24" borderId="13" xfId="1" applyNumberFormat="1" applyFont="1" applyFill="1" applyBorder="1" applyAlignment="1" applyProtection="1">
      <alignment horizontal="center" vertical="center" wrapText="1"/>
    </xf>
    <xf numFmtId="4" fontId="26" fillId="25" borderId="13" xfId="0" applyNumberFormat="1" applyFont="1" applyFill="1" applyBorder="1" applyAlignment="1" applyProtection="1">
      <alignment horizontal="center" vertical="top" wrapText="1"/>
    </xf>
    <xf numFmtId="4" fontId="26" fillId="25" borderId="13" xfId="0" applyNumberFormat="1" applyFont="1" applyFill="1" applyBorder="1" applyAlignment="1" applyProtection="1">
      <alignment horizontal="center" vertical="center" wrapText="1"/>
    </xf>
    <xf numFmtId="4" fontId="24" fillId="25" borderId="13" xfId="0" applyNumberFormat="1" applyFont="1" applyFill="1" applyBorder="1" applyAlignment="1" applyProtection="1">
      <alignment horizontal="center" vertical="center" wrapText="1"/>
    </xf>
    <xf numFmtId="4" fontId="24" fillId="25" borderId="13" xfId="0" applyNumberFormat="1" applyFont="1" applyFill="1" applyBorder="1" applyAlignment="1">
      <alignment horizontal="center" vertical="center" wrapText="1"/>
    </xf>
    <xf numFmtId="0" fontId="29" fillId="25" borderId="10" xfId="0" applyNumberFormat="1" applyFont="1" applyFill="1" applyBorder="1" applyAlignment="1">
      <alignment horizontal="center" vertical="center" wrapText="1"/>
    </xf>
    <xf numFmtId="4" fontId="28" fillId="25" borderId="11" xfId="0" applyNumberFormat="1" applyFont="1" applyFill="1" applyBorder="1" applyAlignment="1" applyProtection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21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/>
    </xf>
    <xf numFmtId="4" fontId="26" fillId="25" borderId="13" xfId="0" applyNumberFormat="1" applyFont="1" applyFill="1" applyBorder="1" applyAlignment="1" applyProtection="1">
      <alignment horizontal="center" vertical="top" wrapText="1"/>
    </xf>
    <xf numFmtId="4" fontId="26" fillId="25" borderId="14" xfId="0" applyNumberFormat="1" applyFont="1" applyFill="1" applyBorder="1" applyAlignment="1" applyProtection="1">
      <alignment horizontal="center" vertical="top" wrapText="1"/>
    </xf>
    <xf numFmtId="49" fontId="28" fillId="0" borderId="13" xfId="0" applyNumberFormat="1" applyFont="1" applyFill="1" applyBorder="1" applyAlignment="1" applyProtection="1">
      <alignment horizontal="left" vertical="center" wrapText="1"/>
    </xf>
    <xf numFmtId="49" fontId="28" fillId="0" borderId="21" xfId="0" applyNumberFormat="1" applyFont="1" applyFill="1" applyBorder="1" applyAlignment="1" applyProtection="1">
      <alignment horizontal="left" vertical="center" wrapText="1"/>
    </xf>
    <xf numFmtId="49" fontId="28" fillId="0" borderId="14" xfId="0" applyNumberFormat="1" applyFont="1" applyFill="1" applyBorder="1" applyAlignment="1" applyProtection="1">
      <alignment horizontal="left" vertical="center" wrapText="1"/>
    </xf>
    <xf numFmtId="49" fontId="28" fillId="0" borderId="13" xfId="0" applyNumberFormat="1" applyFont="1" applyFill="1" applyBorder="1" applyAlignment="1">
      <alignment horizontal="left" vertical="top" wrapText="1"/>
    </xf>
    <xf numFmtId="49" fontId="28" fillId="0" borderId="21" xfId="0" applyNumberFormat="1" applyFont="1" applyFill="1" applyBorder="1" applyAlignment="1">
      <alignment horizontal="left" vertical="top" wrapText="1"/>
    </xf>
    <xf numFmtId="49" fontId="28" fillId="0" borderId="14" xfId="0" applyNumberFormat="1" applyFont="1" applyFill="1" applyBorder="1" applyAlignment="1">
      <alignment horizontal="left" vertical="top" wrapText="1"/>
    </xf>
    <xf numFmtId="4" fontId="28" fillId="25" borderId="13" xfId="0" applyNumberFormat="1" applyFont="1" applyFill="1" applyBorder="1" applyAlignment="1" applyProtection="1">
      <alignment horizontal="center" vertical="center" wrapText="1"/>
    </xf>
    <xf numFmtId="4" fontId="28" fillId="25" borderId="14" xfId="0" applyNumberFormat="1" applyFont="1" applyFill="1" applyBorder="1" applyAlignment="1" applyProtection="1">
      <alignment horizontal="center" vertical="center" wrapText="1"/>
    </xf>
    <xf numFmtId="4" fontId="26" fillId="25" borderId="13" xfId="0" applyNumberFormat="1" applyFont="1" applyFill="1" applyBorder="1" applyAlignment="1" applyProtection="1">
      <alignment horizontal="left" vertical="top" wrapText="1"/>
    </xf>
    <xf numFmtId="4" fontId="26" fillId="25" borderId="21" xfId="0" applyNumberFormat="1" applyFont="1" applyFill="1" applyBorder="1" applyAlignment="1" applyProtection="1">
      <alignment horizontal="left" vertical="top" wrapText="1"/>
    </xf>
    <xf numFmtId="4" fontId="26" fillId="25" borderId="14" xfId="0" applyNumberFormat="1" applyFont="1" applyFill="1" applyBorder="1" applyAlignment="1" applyProtection="1">
      <alignment horizontal="left" vertical="top" wrapText="1"/>
    </xf>
    <xf numFmtId="4" fontId="28" fillId="25" borderId="21" xfId="0" applyNumberFormat="1" applyFont="1" applyFill="1" applyBorder="1" applyAlignment="1" applyProtection="1">
      <alignment horizontal="center" vertical="center" wrapText="1"/>
    </xf>
    <xf numFmtId="4" fontId="26" fillId="25" borderId="13" xfId="0" applyNumberFormat="1" applyFont="1" applyFill="1" applyBorder="1" applyAlignment="1" applyProtection="1">
      <alignment horizontal="center" vertical="center" wrapText="1"/>
    </xf>
    <xf numFmtId="4" fontId="26" fillId="25" borderId="14" xfId="0" applyNumberFormat="1" applyFont="1" applyFill="1" applyBorder="1" applyAlignment="1" applyProtection="1">
      <alignment horizontal="center" vertical="center" wrapText="1"/>
    </xf>
    <xf numFmtId="4" fontId="31" fillId="24" borderId="13" xfId="0" applyNumberFormat="1" applyFont="1" applyFill="1" applyBorder="1" applyAlignment="1">
      <alignment horizontal="center" vertical="center" wrapText="1"/>
    </xf>
    <xf numFmtId="4" fontId="31" fillId="24" borderId="14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left" vertical="center" wrapText="1"/>
    </xf>
    <xf numFmtId="4" fontId="31" fillId="0" borderId="16" xfId="0" applyNumberFormat="1" applyFont="1" applyFill="1" applyBorder="1" applyAlignment="1">
      <alignment horizontal="left" vertical="center" wrapText="1"/>
    </xf>
    <xf numFmtId="4" fontId="31" fillId="0" borderId="17" xfId="0" applyNumberFormat="1" applyFont="1" applyFill="1" applyBorder="1" applyAlignment="1">
      <alignment horizontal="left" vertical="center" wrapText="1"/>
    </xf>
    <xf numFmtId="4" fontId="31" fillId="0" borderId="23" xfId="0" applyNumberFormat="1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horizontal="left" vertical="center" wrapText="1"/>
    </xf>
    <xf numFmtId="4" fontId="31" fillId="0" borderId="24" xfId="0" applyNumberFormat="1" applyFont="1" applyFill="1" applyBorder="1" applyAlignment="1">
      <alignment horizontal="left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left" vertical="center" wrapText="1"/>
    </xf>
    <xf numFmtId="4" fontId="31" fillId="0" borderId="20" xfId="0" applyNumberFormat="1" applyFont="1" applyFill="1" applyBorder="1" applyAlignment="1">
      <alignment horizontal="left" vertical="center" wrapText="1"/>
    </xf>
    <xf numFmtId="4" fontId="25" fillId="24" borderId="13" xfId="1" applyNumberFormat="1" applyFont="1" applyFill="1" applyBorder="1" applyAlignment="1" applyProtection="1">
      <alignment horizontal="center" vertical="center" wrapText="1"/>
    </xf>
    <xf numFmtId="4" fontId="25" fillId="24" borderId="14" xfId="1" applyNumberFormat="1" applyFont="1" applyFill="1" applyBorder="1" applyAlignment="1" applyProtection="1">
      <alignment horizontal="center" vertical="center" wrapText="1"/>
    </xf>
    <xf numFmtId="4" fontId="26" fillId="25" borderId="13" xfId="0" applyNumberFormat="1" applyFont="1" applyFill="1" applyBorder="1" applyAlignment="1" applyProtection="1">
      <alignment horizontal="left" vertical="center" wrapText="1"/>
    </xf>
    <xf numFmtId="4" fontId="26" fillId="25" borderId="14" xfId="0" applyNumberFormat="1" applyFont="1" applyFill="1" applyBorder="1" applyAlignment="1" applyProtection="1">
      <alignment horizontal="left" vertical="center" wrapText="1"/>
    </xf>
    <xf numFmtId="4" fontId="24" fillId="25" borderId="13" xfId="0" applyNumberFormat="1" applyFont="1" applyFill="1" applyBorder="1" applyAlignment="1" applyProtection="1">
      <alignment horizontal="center" vertical="center" wrapText="1"/>
    </xf>
    <xf numFmtId="4" fontId="24" fillId="25" borderId="21" xfId="0" applyNumberFormat="1" applyFont="1" applyFill="1" applyBorder="1" applyAlignment="1" applyProtection="1">
      <alignment horizontal="center" vertical="center" wrapText="1"/>
    </xf>
    <xf numFmtId="4" fontId="24" fillId="25" borderId="14" xfId="0" applyNumberFormat="1" applyFont="1" applyFill="1" applyBorder="1" applyAlignment="1" applyProtection="1">
      <alignment horizontal="center" vertical="center" wrapText="1"/>
    </xf>
    <xf numFmtId="0" fontId="18" fillId="25" borderId="13" xfId="0" applyNumberFormat="1" applyFont="1" applyFill="1" applyBorder="1" applyAlignment="1">
      <alignment horizontal="left" vertical="center" wrapText="1"/>
    </xf>
    <xf numFmtId="0" fontId="18" fillId="25" borderId="21" xfId="0" applyNumberFormat="1" applyFont="1" applyFill="1" applyBorder="1" applyAlignment="1">
      <alignment horizontal="left" vertical="center" wrapText="1"/>
    </xf>
    <xf numFmtId="0" fontId="18" fillId="25" borderId="14" xfId="0" applyNumberFormat="1" applyFont="1" applyFill="1" applyBorder="1" applyAlignment="1">
      <alignment horizontal="left" vertical="center" wrapText="1"/>
    </xf>
    <xf numFmtId="4" fontId="24" fillId="25" borderId="13" xfId="0" applyNumberFormat="1" applyFont="1" applyFill="1" applyBorder="1" applyAlignment="1" applyProtection="1">
      <alignment horizontal="left" vertical="center" wrapText="1"/>
    </xf>
    <xf numFmtId="4" fontId="24" fillId="25" borderId="21" xfId="0" applyNumberFormat="1" applyFont="1" applyFill="1" applyBorder="1" applyAlignment="1" applyProtection="1">
      <alignment horizontal="left" vertical="center" wrapText="1"/>
    </xf>
    <xf numFmtId="4" fontId="24" fillId="25" borderId="14" xfId="0" applyNumberFormat="1" applyFont="1" applyFill="1" applyBorder="1" applyAlignment="1" applyProtection="1">
      <alignment horizontal="left" vertical="center" wrapText="1"/>
    </xf>
    <xf numFmtId="4" fontId="28" fillId="25" borderId="13" xfId="0" applyNumberFormat="1" applyFont="1" applyFill="1" applyBorder="1" applyAlignment="1">
      <alignment horizontal="center" vertical="center" wrapText="1"/>
    </xf>
    <xf numFmtId="4" fontId="28" fillId="25" borderId="14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horizontal="left" vertical="center" wrapText="1"/>
    </xf>
    <xf numFmtId="0" fontId="18" fillId="0" borderId="14" xfId="0" applyNumberFormat="1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" fontId="24" fillId="25" borderId="13" xfId="0" applyNumberFormat="1" applyFont="1" applyFill="1" applyBorder="1" applyAlignment="1">
      <alignment horizontal="center" vertical="center" wrapText="1"/>
    </xf>
    <xf numFmtId="4" fontId="24" fillId="25" borderId="14" xfId="0" applyNumberFormat="1" applyFont="1" applyFill="1" applyBorder="1" applyAlignment="1">
      <alignment horizontal="center" vertical="center" wrapText="1"/>
    </xf>
    <xf numFmtId="4" fontId="24" fillId="25" borderId="13" xfId="0" applyNumberFormat="1" applyFont="1" applyFill="1" applyBorder="1" applyAlignment="1">
      <alignment horizontal="center" vertical="center"/>
    </xf>
    <xf numFmtId="4" fontId="24" fillId="25" borderId="14" xfId="0" applyNumberFormat="1" applyFont="1" applyFill="1" applyBorder="1" applyAlignment="1">
      <alignment horizontal="center" vertical="center"/>
    </xf>
    <xf numFmtId="49" fontId="24" fillId="25" borderId="11" xfId="0" applyNumberFormat="1" applyFont="1" applyFill="1" applyBorder="1" applyAlignment="1" applyProtection="1">
      <alignment horizontal="center" vertical="top" wrapText="1"/>
    </xf>
    <xf numFmtId="49" fontId="24" fillId="25" borderId="22" xfId="0" applyNumberFormat="1" applyFont="1" applyFill="1" applyBorder="1" applyAlignment="1" applyProtection="1">
      <alignment horizontal="center" vertical="top" wrapText="1"/>
    </xf>
    <xf numFmtId="49" fontId="24" fillId="25" borderId="12" xfId="0" applyNumberFormat="1" applyFont="1" applyFill="1" applyBorder="1" applyAlignment="1" applyProtection="1">
      <alignment horizontal="center" vertical="top" wrapText="1"/>
    </xf>
    <xf numFmtId="0" fontId="24" fillId="25" borderId="11" xfId="0" applyNumberFormat="1" applyFont="1" applyFill="1" applyBorder="1" applyAlignment="1">
      <alignment horizontal="center" vertical="center" wrapText="1"/>
    </xf>
    <xf numFmtId="0" fontId="24" fillId="25" borderId="22" xfId="0" applyNumberFormat="1" applyFont="1" applyFill="1" applyBorder="1" applyAlignment="1">
      <alignment horizontal="center" vertical="center" wrapText="1"/>
    </xf>
    <xf numFmtId="0" fontId="24" fillId="25" borderId="12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0" fontId="24" fillId="25" borderId="11" xfId="0" applyNumberFormat="1" applyFont="1" applyFill="1" applyBorder="1" applyAlignment="1" applyProtection="1">
      <alignment horizontal="center" vertical="center" wrapText="1"/>
    </xf>
    <xf numFmtId="0" fontId="24" fillId="25" borderId="22" xfId="0" applyNumberFormat="1" applyFont="1" applyFill="1" applyBorder="1" applyAlignment="1" applyProtection="1">
      <alignment horizontal="center" vertical="center" wrapText="1"/>
    </xf>
    <xf numFmtId="0" fontId="24" fillId="25" borderId="12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right" wrapText="1"/>
    </xf>
    <xf numFmtId="49" fontId="24" fillId="25" borderId="11" xfId="0" applyNumberFormat="1" applyFont="1" applyFill="1" applyBorder="1" applyAlignment="1" applyProtection="1">
      <alignment horizontal="center" vertical="center" wrapText="1"/>
    </xf>
    <xf numFmtId="49" fontId="24" fillId="25" borderId="22" xfId="0" applyNumberFormat="1" applyFont="1" applyFill="1" applyBorder="1" applyAlignment="1" applyProtection="1">
      <alignment horizontal="center" vertical="center" wrapText="1"/>
    </xf>
    <xf numFmtId="49" fontId="24" fillId="25" borderId="12" xfId="0" applyNumberFormat="1" applyFont="1" applyFill="1" applyBorder="1" applyAlignment="1" applyProtection="1">
      <alignment horizontal="center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49" fontId="24" fillId="25" borderId="22" xfId="0" applyNumberFormat="1" applyFont="1" applyFill="1" applyBorder="1" applyAlignment="1">
      <alignment horizontal="center" vertical="center" wrapText="1"/>
    </xf>
    <xf numFmtId="49" fontId="24" fillId="25" borderId="12" xfId="0" applyNumberFormat="1" applyFont="1" applyFill="1" applyBorder="1" applyAlignment="1">
      <alignment horizontal="center" vertical="center" wrapText="1"/>
    </xf>
    <xf numFmtId="49" fontId="24" fillId="25" borderId="11" xfId="0" applyNumberFormat="1" applyFont="1" applyFill="1" applyBorder="1" applyAlignment="1">
      <alignment horizontal="center" vertical="top" wrapText="1"/>
    </xf>
    <xf numFmtId="49" fontId="24" fillId="25" borderId="22" xfId="0" applyNumberFormat="1" applyFont="1" applyFill="1" applyBorder="1" applyAlignment="1">
      <alignment horizontal="center" vertical="top" wrapText="1"/>
    </xf>
    <xf numFmtId="49" fontId="24" fillId="25" borderId="12" xfId="0" applyNumberFormat="1" applyFont="1" applyFill="1" applyBorder="1" applyAlignment="1">
      <alignment horizontal="center" vertical="top" wrapText="1"/>
    </xf>
    <xf numFmtId="4" fontId="26" fillId="25" borderId="21" xfId="0" applyNumberFormat="1" applyFont="1" applyFill="1" applyBorder="1" applyAlignment="1" applyProtection="1">
      <alignment horizontal="left" vertical="center" wrapText="1"/>
    </xf>
    <xf numFmtId="0" fontId="24" fillId="0" borderId="0" xfId="0" applyFont="1" applyBorder="1" applyAlignment="1">
      <alignment horizontal="right" vertical="top" wrapText="1"/>
    </xf>
    <xf numFmtId="0" fontId="18" fillId="25" borderId="11" xfId="0" applyNumberFormat="1" applyFont="1" applyFill="1" applyBorder="1" applyAlignment="1">
      <alignment horizontal="center" vertical="center" wrapText="1"/>
    </xf>
    <xf numFmtId="0" fontId="18" fillId="25" borderId="22" xfId="0" applyNumberFormat="1" applyFont="1" applyFill="1" applyBorder="1" applyAlignment="1">
      <alignment horizontal="center" vertical="center" wrapText="1"/>
    </xf>
    <xf numFmtId="0" fontId="18" fillId="25" borderId="12" xfId="0" applyNumberFormat="1" applyFont="1" applyFill="1" applyBorder="1" applyAlignment="1">
      <alignment horizontal="center" vertical="center" wrapText="1"/>
    </xf>
  </cellXfs>
  <cellStyles count="43">
    <cellStyle name="20% - Акцент1" xfId="2" builtinId="30" customBuiltin="1"/>
    <cellStyle name="20% - Акцент2" xfId="3" builtinId="34" customBuiltin="1"/>
    <cellStyle name="20% - Акцент3" xfId="4" builtinId="38" customBuiltin="1"/>
    <cellStyle name="20% - Акцент4" xfId="5" builtinId="42" customBuiltin="1"/>
    <cellStyle name="20% - Акцент5" xfId="6" builtinId="46" customBuiltin="1"/>
    <cellStyle name="20% - Акцент6" xfId="7" builtinId="50" customBuiltin="1"/>
    <cellStyle name="40% - Акцент1" xfId="8" builtinId="31" customBuiltin="1"/>
    <cellStyle name="40% - Акцент2" xfId="9" builtinId="35" customBuiltin="1"/>
    <cellStyle name="40% - Акцент3" xfId="10" builtinId="39" customBuiltin="1"/>
    <cellStyle name="40% - Акцент4" xfId="11" builtinId="43" customBuiltin="1"/>
    <cellStyle name="40% - Акцент5" xfId="12" builtinId="47" customBuiltin="1"/>
    <cellStyle name="40% - Акцент6" xfId="13" builtinId="51" customBuiltin="1"/>
    <cellStyle name="60% - Акцент1" xfId="14" builtinId="32" customBuiltin="1"/>
    <cellStyle name="60% - Акцент2" xfId="15" builtinId="36" customBuiltin="1"/>
    <cellStyle name="60% - Акцент3" xfId="16" builtinId="40" customBuiltin="1"/>
    <cellStyle name="60% - Акцент4" xfId="17" builtinId="44" customBuiltin="1"/>
    <cellStyle name="60% - Акцент5" xfId="18" builtinId="48" customBuiltin="1"/>
    <cellStyle name="60% - Акцент6" xfId="19" builtinId="52" customBuiltin="1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1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43"/>
  <sheetViews>
    <sheetView tabSelected="1" view="pageBreakPreview" topLeftCell="J1" zoomScaleNormal="120" zoomScaleSheetLayoutView="100" workbookViewId="0">
      <selection activeCell="S2" sqref="S2"/>
    </sheetView>
  </sheetViews>
  <sheetFormatPr defaultRowHeight="14.4" x14ac:dyDescent="0.3"/>
  <cols>
    <col min="1" max="1" width="7.33203125" style="1" customWidth="1"/>
    <col min="2" max="2" width="27.5546875" style="1" customWidth="1"/>
    <col min="3" max="3" width="26" style="1" customWidth="1"/>
    <col min="4" max="4" width="11.109375" style="1" hidden="1" customWidth="1"/>
    <col min="5" max="5" width="11.88671875" style="1" customWidth="1"/>
    <col min="6" max="6" width="12.88671875" style="1" customWidth="1"/>
    <col min="7" max="7" width="11.44140625" style="8" customWidth="1"/>
    <col min="8" max="8" width="9.33203125" customWidth="1"/>
    <col min="9" max="9" width="10.109375" hidden="1" customWidth="1"/>
    <col min="10" max="10" width="14" customWidth="1"/>
    <col min="11" max="11" width="13.33203125" customWidth="1"/>
    <col min="12" max="12" width="12.6640625" customWidth="1"/>
    <col min="13" max="14" width="13.33203125" customWidth="1"/>
    <col min="15" max="15" width="14" customWidth="1"/>
    <col min="16" max="17" width="15.109375" customWidth="1"/>
    <col min="18" max="18" width="17" customWidth="1"/>
    <col min="19" max="20" width="12.33203125" customWidth="1"/>
    <col min="21" max="21" width="4.88671875" customWidth="1"/>
    <col min="22" max="253" width="9.109375" style="1"/>
  </cols>
  <sheetData>
    <row r="1" spans="1:259" ht="46.5" customHeight="1" x14ac:dyDescent="0.3">
      <c r="A1" s="45"/>
      <c r="B1" s="45"/>
      <c r="C1" s="45"/>
      <c r="D1" s="45"/>
      <c r="E1" s="45"/>
      <c r="F1" s="45"/>
      <c r="G1" s="45"/>
      <c r="N1" s="155" t="s">
        <v>26</v>
      </c>
      <c r="O1" s="155"/>
      <c r="P1" s="155"/>
      <c r="Q1" s="155"/>
      <c r="R1" s="155"/>
    </row>
    <row r="2" spans="1:259" ht="46.5" customHeight="1" x14ac:dyDescent="0.3">
      <c r="A2" s="45"/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166"/>
      <c r="N2" s="166"/>
      <c r="O2" s="166"/>
      <c r="P2" s="166"/>
      <c r="Q2" s="166"/>
      <c r="R2" s="166"/>
    </row>
    <row r="3" spans="1:259" ht="46.5" customHeight="1" x14ac:dyDescent="0.3">
      <c r="A3" s="40"/>
      <c r="B3" s="40"/>
      <c r="C3" s="40"/>
      <c r="D3" s="40"/>
      <c r="E3" s="40"/>
      <c r="F3" s="40"/>
      <c r="G3" s="40"/>
      <c r="M3" s="38"/>
      <c r="N3" s="38"/>
      <c r="O3" s="38"/>
      <c r="P3" s="38"/>
      <c r="Q3" s="38"/>
      <c r="R3" s="38"/>
    </row>
    <row r="4" spans="1:259" ht="17.25" customHeight="1" x14ac:dyDescent="0.3">
      <c r="A4" s="124" t="s">
        <v>25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6"/>
    </row>
    <row r="5" spans="1:259" ht="21" customHeight="1" x14ac:dyDescent="0.3">
      <c r="A5" s="127" t="s">
        <v>0</v>
      </c>
      <c r="B5" s="130" t="s">
        <v>13</v>
      </c>
      <c r="C5" s="133" t="s">
        <v>1</v>
      </c>
      <c r="D5" s="69" t="s">
        <v>6</v>
      </c>
      <c r="E5" s="70"/>
      <c r="F5" s="71"/>
      <c r="G5" s="69" t="s">
        <v>21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  <c r="V5"/>
      <c r="W5"/>
      <c r="X5"/>
      <c r="Y5"/>
      <c r="Z5"/>
      <c r="AA5"/>
      <c r="IT5" s="1"/>
      <c r="IU5" s="1"/>
      <c r="IV5" s="1"/>
      <c r="IW5" s="1"/>
      <c r="IX5" s="1"/>
      <c r="IY5" s="1"/>
    </row>
    <row r="6" spans="1:259" ht="24" customHeight="1" x14ac:dyDescent="0.3">
      <c r="A6" s="128"/>
      <c r="B6" s="131"/>
      <c r="C6" s="134"/>
      <c r="D6" s="146"/>
      <c r="E6" s="147"/>
      <c r="F6" s="148"/>
      <c r="G6" s="69" t="s">
        <v>7</v>
      </c>
      <c r="H6" s="71"/>
      <c r="I6" s="13"/>
      <c r="J6" s="72" t="s">
        <v>8</v>
      </c>
      <c r="K6" s="73"/>
      <c r="L6" s="73"/>
      <c r="M6" s="73"/>
      <c r="N6" s="73"/>
      <c r="O6" s="73"/>
      <c r="P6" s="73"/>
      <c r="Q6" s="73"/>
      <c r="R6" s="74"/>
      <c r="V6"/>
      <c r="W6"/>
      <c r="X6"/>
      <c r="Y6"/>
      <c r="Z6"/>
      <c r="AA6"/>
      <c r="IT6" s="1"/>
      <c r="IU6" s="1"/>
      <c r="IV6" s="1"/>
      <c r="IW6" s="1"/>
      <c r="IX6" s="1"/>
      <c r="IY6" s="1"/>
    </row>
    <row r="7" spans="1:259" ht="12.75" hidden="1" customHeight="1" x14ac:dyDescent="0.3">
      <c r="A7" s="128"/>
      <c r="B7" s="131"/>
      <c r="C7" s="134"/>
      <c r="D7" s="146"/>
      <c r="E7" s="147"/>
      <c r="F7" s="148"/>
      <c r="G7" s="146"/>
      <c r="H7" s="148"/>
      <c r="I7" s="12"/>
      <c r="J7" s="14"/>
      <c r="K7" s="14"/>
      <c r="L7" s="14"/>
      <c r="M7" s="39"/>
      <c r="N7" s="39"/>
      <c r="O7" s="39"/>
      <c r="P7" s="39"/>
      <c r="Q7" s="39"/>
      <c r="R7" s="39"/>
      <c r="V7"/>
      <c r="W7"/>
      <c r="X7"/>
      <c r="Y7"/>
      <c r="Z7"/>
      <c r="AA7"/>
      <c r="IT7" s="1"/>
      <c r="IU7" s="1"/>
      <c r="IV7" s="1"/>
      <c r="IW7" s="1"/>
      <c r="IX7" s="1"/>
      <c r="IY7" s="1"/>
    </row>
    <row r="8" spans="1:259" ht="21" customHeight="1" x14ac:dyDescent="0.3">
      <c r="A8" s="129"/>
      <c r="B8" s="132"/>
      <c r="C8" s="135"/>
      <c r="D8" s="149"/>
      <c r="E8" s="150"/>
      <c r="F8" s="151"/>
      <c r="G8" s="149"/>
      <c r="H8" s="151"/>
      <c r="I8" s="12"/>
      <c r="J8" s="67">
        <v>2018</v>
      </c>
      <c r="K8" s="19">
        <v>2019</v>
      </c>
      <c r="L8" s="19">
        <v>2020</v>
      </c>
      <c r="M8" s="19">
        <v>2021</v>
      </c>
      <c r="N8" s="19">
        <v>2022</v>
      </c>
      <c r="O8" s="19">
        <v>2023</v>
      </c>
      <c r="P8" s="19">
        <v>2024</v>
      </c>
      <c r="Q8" s="19">
        <v>2025</v>
      </c>
      <c r="R8" s="19" t="s">
        <v>24</v>
      </c>
      <c r="V8"/>
      <c r="W8"/>
      <c r="X8"/>
      <c r="Y8"/>
      <c r="Z8"/>
      <c r="AA8"/>
      <c r="IT8" s="1"/>
      <c r="IU8" s="1"/>
      <c r="IV8" s="1"/>
      <c r="IW8" s="1"/>
      <c r="IX8" s="1"/>
      <c r="IY8" s="1"/>
    </row>
    <row r="9" spans="1:259" ht="15.75" customHeight="1" x14ac:dyDescent="0.3">
      <c r="A9" s="11">
        <v>1</v>
      </c>
      <c r="B9" s="15">
        <v>2</v>
      </c>
      <c r="C9" s="11">
        <v>3</v>
      </c>
      <c r="D9" s="75">
        <v>4</v>
      </c>
      <c r="E9" s="76"/>
      <c r="F9" s="77"/>
      <c r="G9" s="75">
        <v>5</v>
      </c>
      <c r="H9" s="76"/>
      <c r="I9" s="77"/>
      <c r="J9" s="16">
        <v>6</v>
      </c>
      <c r="K9" s="16">
        <v>7</v>
      </c>
      <c r="L9" s="30">
        <v>8</v>
      </c>
      <c r="M9" s="30">
        <v>9</v>
      </c>
      <c r="N9" s="30">
        <v>10</v>
      </c>
      <c r="O9" s="30">
        <v>11</v>
      </c>
      <c r="P9" s="30">
        <v>12</v>
      </c>
      <c r="Q9" s="30"/>
      <c r="R9" s="16">
        <v>13</v>
      </c>
      <c r="V9"/>
      <c r="W9"/>
      <c r="X9"/>
      <c r="Y9"/>
      <c r="Z9"/>
      <c r="AA9"/>
      <c r="IT9" s="1"/>
      <c r="IU9" s="1"/>
      <c r="IV9" s="1"/>
      <c r="IW9" s="1"/>
      <c r="IX9" s="1"/>
      <c r="IY9" s="1"/>
    </row>
    <row r="10" spans="1:259" ht="27.75" customHeight="1" x14ac:dyDescent="0.3">
      <c r="A10" s="29"/>
      <c r="B10" s="143" t="s">
        <v>14</v>
      </c>
      <c r="C10" s="167" t="s">
        <v>16</v>
      </c>
      <c r="D10" s="113" t="s">
        <v>23</v>
      </c>
      <c r="E10" s="114"/>
      <c r="F10" s="115"/>
      <c r="G10" s="136">
        <f>J10+K10+L10+M10+N10+O10+P10+Q10+R10</f>
        <v>5361814.01</v>
      </c>
      <c r="H10" s="137"/>
      <c r="I10" s="16"/>
      <c r="J10" s="66">
        <v>533164.91</v>
      </c>
      <c r="K10" s="37">
        <v>0</v>
      </c>
      <c r="L10" s="37">
        <v>0</v>
      </c>
      <c r="M10" s="36">
        <v>482864.91</v>
      </c>
      <c r="N10" s="36">
        <v>482864.91</v>
      </c>
      <c r="O10" s="36">
        <v>482864.91</v>
      </c>
      <c r="P10" s="36">
        <v>482864.91</v>
      </c>
      <c r="Q10" s="44">
        <v>482864.91</v>
      </c>
      <c r="R10" s="31">
        <f>P10*5</f>
        <v>2414324.5499999998</v>
      </c>
      <c r="V10"/>
      <c r="W10"/>
      <c r="X10"/>
      <c r="Y10"/>
      <c r="Z10"/>
      <c r="AA10"/>
      <c r="IT10" s="1"/>
      <c r="IU10" s="1"/>
      <c r="IV10" s="1"/>
      <c r="IW10" s="1"/>
      <c r="IX10" s="1"/>
      <c r="IY10" s="1"/>
    </row>
    <row r="11" spans="1:259" ht="28.5" customHeight="1" x14ac:dyDescent="0.3">
      <c r="A11" s="28" t="s">
        <v>3</v>
      </c>
      <c r="B11" s="144"/>
      <c r="C11" s="168"/>
      <c r="D11" s="113" t="s">
        <v>10</v>
      </c>
      <c r="E11" s="114"/>
      <c r="F11" s="115"/>
      <c r="G11" s="136">
        <f>-J11-J11-K91</f>
        <v>0</v>
      </c>
      <c r="H11" s="137"/>
      <c r="I11" s="16"/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V11"/>
      <c r="W11"/>
      <c r="X11"/>
      <c r="Y11"/>
      <c r="Z11"/>
      <c r="AA11"/>
      <c r="IT11" s="1"/>
      <c r="IU11" s="1"/>
      <c r="IV11" s="1"/>
      <c r="IW11" s="1"/>
      <c r="IX11" s="1"/>
      <c r="IY11" s="1"/>
    </row>
    <row r="12" spans="1:259" ht="25.5" customHeight="1" x14ac:dyDescent="0.3">
      <c r="A12" s="20"/>
      <c r="B12" s="145"/>
      <c r="C12" s="169"/>
      <c r="D12" s="113" t="s">
        <v>2</v>
      </c>
      <c r="E12" s="114"/>
      <c r="F12" s="115"/>
      <c r="G12" s="136">
        <f>SUM(J12+K12+L12)</f>
        <v>0</v>
      </c>
      <c r="H12" s="137"/>
      <c r="I12" s="16"/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V12"/>
      <c r="W12"/>
      <c r="X12"/>
      <c r="Y12"/>
      <c r="Z12"/>
      <c r="AA12"/>
      <c r="IT12" s="1"/>
      <c r="IU12" s="1"/>
      <c r="IV12" s="1"/>
      <c r="IW12" s="1"/>
      <c r="IX12" s="1"/>
      <c r="IY12" s="1"/>
    </row>
    <row r="13" spans="1:259" ht="15.75" customHeight="1" x14ac:dyDescent="0.3">
      <c r="A13" s="121" t="s">
        <v>9</v>
      </c>
      <c r="B13" s="122"/>
      <c r="C13" s="122"/>
      <c r="D13" s="122"/>
      <c r="E13" s="122"/>
      <c r="F13" s="123"/>
      <c r="G13" s="119">
        <f>SUM(G10+G11+G12)</f>
        <v>5361814.01</v>
      </c>
      <c r="H13" s="120"/>
      <c r="I13" s="16"/>
      <c r="J13" s="51">
        <f>SUM(J10+J11+J12)</f>
        <v>533164.91</v>
      </c>
      <c r="K13" s="52">
        <f>SUM(K10+K11+K12)</f>
        <v>0</v>
      </c>
      <c r="L13" s="53">
        <f>L10+L11+L12</f>
        <v>0</v>
      </c>
      <c r="M13" s="53">
        <f t="shared" ref="M13:O13" si="0">M10+M11+M12</f>
        <v>482864.91</v>
      </c>
      <c r="N13" s="53">
        <f t="shared" si="0"/>
        <v>482864.91</v>
      </c>
      <c r="O13" s="53">
        <f t="shared" si="0"/>
        <v>482864.91</v>
      </c>
      <c r="P13" s="53">
        <f>P10+P11+P12</f>
        <v>482864.91</v>
      </c>
      <c r="Q13" s="53">
        <f>Q10+Q11+Q12</f>
        <v>482864.91</v>
      </c>
      <c r="R13" s="51">
        <f>R10+R11+R12</f>
        <v>2414324.5499999998</v>
      </c>
      <c r="V13"/>
      <c r="W13"/>
      <c r="X13"/>
      <c r="Y13"/>
      <c r="Z13"/>
      <c r="AA13"/>
      <c r="IT13" s="1"/>
      <c r="IU13" s="1"/>
      <c r="IV13" s="1"/>
      <c r="IW13" s="1"/>
      <c r="IX13" s="1"/>
      <c r="IY13" s="1"/>
    </row>
    <row r="14" spans="1:259" ht="15.75" customHeight="1" x14ac:dyDescent="0.3">
      <c r="A14" s="21"/>
      <c r="B14" s="152" t="s">
        <v>15</v>
      </c>
      <c r="C14" s="140" t="s">
        <v>19</v>
      </c>
      <c r="D14" s="113" t="s">
        <v>23</v>
      </c>
      <c r="E14" s="114"/>
      <c r="F14" s="115"/>
      <c r="G14" s="110">
        <f>J14+K14+L14+M14+N14+O14+P14+Q14+R14</f>
        <v>62199707.880000003</v>
      </c>
      <c r="H14" s="111"/>
      <c r="I14" s="112"/>
      <c r="J14" s="33">
        <v>4801896.38</v>
      </c>
      <c r="K14" s="33">
        <v>2983304</v>
      </c>
      <c r="L14" s="33">
        <v>2983304</v>
      </c>
      <c r="M14" s="33">
        <v>5143120.3499999996</v>
      </c>
      <c r="N14" s="33">
        <v>5143120.3499999996</v>
      </c>
      <c r="O14" s="33">
        <v>5143120.3499999996</v>
      </c>
      <c r="P14" s="33">
        <v>5143120.3499999996</v>
      </c>
      <c r="Q14" s="33">
        <v>5143120.3499999996</v>
      </c>
      <c r="R14" s="25">
        <f>P14*5</f>
        <v>25715601.75</v>
      </c>
      <c r="V14"/>
      <c r="W14"/>
      <c r="X14"/>
      <c r="Y14"/>
      <c r="Z14"/>
      <c r="AA14"/>
      <c r="IT14" s="1"/>
      <c r="IU14" s="1"/>
      <c r="IV14" s="1"/>
      <c r="IW14" s="1"/>
      <c r="IX14" s="1"/>
      <c r="IY14" s="1"/>
    </row>
    <row r="15" spans="1:259" ht="31.5" customHeight="1" x14ac:dyDescent="0.3">
      <c r="A15" s="28" t="s">
        <v>4</v>
      </c>
      <c r="B15" s="153"/>
      <c r="C15" s="141"/>
      <c r="D15" s="116" t="s">
        <v>10</v>
      </c>
      <c r="E15" s="117"/>
      <c r="F15" s="118"/>
      <c r="G15" s="110">
        <f>J15+K15+L15+M15+N15+O15+P15+R15</f>
        <v>5952800</v>
      </c>
      <c r="H15" s="111"/>
      <c r="I15" s="112"/>
      <c r="J15" s="65">
        <v>1986400</v>
      </c>
      <c r="K15" s="24">
        <v>1983200</v>
      </c>
      <c r="L15" s="24">
        <v>1983200</v>
      </c>
      <c r="M15" s="32">
        <v>0</v>
      </c>
      <c r="N15" s="32">
        <v>0</v>
      </c>
      <c r="O15" s="32">
        <f>N15*5</f>
        <v>0</v>
      </c>
      <c r="P15" s="32">
        <f>O15*5</f>
        <v>0</v>
      </c>
      <c r="Q15" s="32">
        <f>P15*5</f>
        <v>0</v>
      </c>
      <c r="R15" s="32">
        <f>P15*5</f>
        <v>0</v>
      </c>
      <c r="S15" s="49"/>
      <c r="V15"/>
      <c r="W15"/>
      <c r="X15"/>
      <c r="Y15"/>
      <c r="Z15"/>
      <c r="AA15"/>
      <c r="IT15" s="1"/>
      <c r="IU15" s="1"/>
      <c r="IV15" s="1"/>
      <c r="IW15" s="1"/>
      <c r="IX15" s="1"/>
      <c r="IY15" s="1"/>
    </row>
    <row r="16" spans="1:259" ht="38.25" customHeight="1" x14ac:dyDescent="0.3">
      <c r="A16" s="22"/>
      <c r="B16" s="154"/>
      <c r="C16" s="142"/>
      <c r="D16" s="116" t="s">
        <v>2</v>
      </c>
      <c r="E16" s="117"/>
      <c r="F16" s="118"/>
      <c r="G16" s="110">
        <f>SUM(J16+K16+L16)</f>
        <v>0</v>
      </c>
      <c r="H16" s="111"/>
      <c r="I16" s="112"/>
      <c r="J16" s="65">
        <v>0</v>
      </c>
      <c r="K16" s="24">
        <v>0</v>
      </c>
      <c r="L16" s="24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32">
        <v>0</v>
      </c>
      <c r="S16" s="23"/>
      <c r="V16"/>
      <c r="W16"/>
      <c r="X16"/>
      <c r="Y16"/>
      <c r="Z16"/>
      <c r="AA16"/>
      <c r="IT16" s="1"/>
      <c r="IU16" s="1"/>
      <c r="IV16" s="1"/>
      <c r="IW16" s="1"/>
      <c r="IX16" s="1"/>
      <c r="IY16" s="1"/>
    </row>
    <row r="17" spans="1:259" ht="17.25" customHeight="1" x14ac:dyDescent="0.3">
      <c r="A17" s="81" t="s">
        <v>9</v>
      </c>
      <c r="B17" s="82"/>
      <c r="C17" s="82"/>
      <c r="D17" s="82"/>
      <c r="E17" s="82"/>
      <c r="F17" s="83"/>
      <c r="G17" s="87">
        <f>SUM(G14+G15+G16)</f>
        <v>68152507.879999995</v>
      </c>
      <c r="H17" s="92"/>
      <c r="I17" s="54"/>
      <c r="J17" s="68">
        <f>SUM(J14+J15+J16)</f>
        <v>6788296.3799999999</v>
      </c>
      <c r="K17" s="55">
        <f>SUM(K14+K15+K16)</f>
        <v>4966504</v>
      </c>
      <c r="L17" s="56">
        <f>SUM(L14+L15+L16)</f>
        <v>4966504</v>
      </c>
      <c r="M17" s="56">
        <f t="shared" ref="M17:P17" si="1">SUM(M14+M15+M16)</f>
        <v>5143120.3499999996</v>
      </c>
      <c r="N17" s="56">
        <f t="shared" si="1"/>
        <v>5143120.3499999996</v>
      </c>
      <c r="O17" s="56">
        <f t="shared" si="1"/>
        <v>5143120.3499999996</v>
      </c>
      <c r="P17" s="56">
        <f t="shared" si="1"/>
        <v>5143120.3499999996</v>
      </c>
      <c r="Q17" s="56">
        <f t="shared" ref="Q17" si="2">SUM(Q14+Q15+Q16)</f>
        <v>5143120.3499999996</v>
      </c>
      <c r="R17" s="57">
        <f>SUM(R14+R15+R16)</f>
        <v>25715601.75</v>
      </c>
      <c r="V17"/>
      <c r="W17"/>
      <c r="X17"/>
      <c r="Y17"/>
      <c r="Z17"/>
      <c r="AA17"/>
      <c r="IT17" s="1"/>
      <c r="IU17" s="1"/>
      <c r="IV17" s="1"/>
      <c r="IW17" s="1"/>
      <c r="IX17" s="1"/>
      <c r="IY17" s="1"/>
    </row>
    <row r="18" spans="1:259" ht="33.75" customHeight="1" x14ac:dyDescent="0.3">
      <c r="A18" s="156" t="s">
        <v>12</v>
      </c>
      <c r="B18" s="159" t="s">
        <v>18</v>
      </c>
      <c r="C18" s="162" t="s">
        <v>17</v>
      </c>
      <c r="D18" s="113" t="s">
        <v>23</v>
      </c>
      <c r="E18" s="114"/>
      <c r="F18" s="115"/>
      <c r="G18" s="93">
        <f>SUM(J18+K18+L18)</f>
        <v>82011.66</v>
      </c>
      <c r="H18" s="94"/>
      <c r="I18" s="17"/>
      <c r="J18" s="35">
        <v>82011.66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41">
        <v>0</v>
      </c>
      <c r="V18"/>
      <c r="W18"/>
      <c r="X18"/>
      <c r="Y18"/>
      <c r="Z18"/>
      <c r="AA18"/>
      <c r="IT18" s="1"/>
      <c r="IU18" s="1"/>
      <c r="IV18" s="1"/>
      <c r="IW18" s="1"/>
      <c r="IX18" s="1"/>
      <c r="IY18" s="1"/>
    </row>
    <row r="19" spans="1:259" ht="44.25" customHeight="1" x14ac:dyDescent="0.3">
      <c r="A19" s="157"/>
      <c r="B19" s="160"/>
      <c r="C19" s="163"/>
      <c r="D19" s="108" t="s">
        <v>11</v>
      </c>
      <c r="E19" s="165"/>
      <c r="F19" s="109"/>
      <c r="G19" s="93">
        <f>J19+K19+L19+M19+N19+O19+P19+Q19+R19</f>
        <v>9423300</v>
      </c>
      <c r="H19" s="94"/>
      <c r="I19" s="17"/>
      <c r="J19" s="64">
        <f>2635489.74+505610.26</f>
        <v>3141100</v>
      </c>
      <c r="K19" s="25">
        <v>3141100</v>
      </c>
      <c r="L19" s="25">
        <v>3141100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41">
        <v>0</v>
      </c>
      <c r="S19" s="23"/>
      <c r="V19"/>
      <c r="W19"/>
      <c r="X19"/>
      <c r="Y19"/>
      <c r="Z19"/>
      <c r="AA19"/>
      <c r="IT19" s="1"/>
      <c r="IU19" s="1"/>
      <c r="IV19" s="1"/>
      <c r="IW19" s="1"/>
      <c r="IX19" s="1"/>
      <c r="IY19" s="1"/>
    </row>
    <row r="20" spans="1:259" ht="21" customHeight="1" x14ac:dyDescent="0.3">
      <c r="A20" s="158"/>
      <c r="B20" s="161"/>
      <c r="C20" s="164"/>
      <c r="D20" s="89" t="s">
        <v>2</v>
      </c>
      <c r="E20" s="90"/>
      <c r="F20" s="91"/>
      <c r="G20" s="79">
        <f>SUM(J20+K20+L20)</f>
        <v>1270290</v>
      </c>
      <c r="H20" s="80"/>
      <c r="I20" s="18"/>
      <c r="J20" s="63">
        <f>1270370-80</f>
        <v>1270290</v>
      </c>
      <c r="K20" s="35">
        <v>0</v>
      </c>
      <c r="L20" s="35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34">
        <v>0</v>
      </c>
      <c r="V20"/>
      <c r="W20"/>
      <c r="X20"/>
      <c r="Y20"/>
      <c r="Z20"/>
      <c r="AA20"/>
      <c r="IT20" s="1"/>
      <c r="IU20" s="1"/>
      <c r="IV20" s="1"/>
      <c r="IW20" s="1"/>
      <c r="IX20" s="1"/>
      <c r="IY20" s="1"/>
    </row>
    <row r="21" spans="1:259" ht="17.25" customHeight="1" x14ac:dyDescent="0.3">
      <c r="A21" s="84" t="s">
        <v>9</v>
      </c>
      <c r="B21" s="85"/>
      <c r="C21" s="85"/>
      <c r="D21" s="85"/>
      <c r="E21" s="85"/>
      <c r="F21" s="86"/>
      <c r="G21" s="87">
        <f>G18+G19+G20</f>
        <v>10775601.66</v>
      </c>
      <c r="H21" s="88"/>
      <c r="I21" s="58"/>
      <c r="J21" s="51">
        <f>J18+J19+J20</f>
        <v>4493401.66</v>
      </c>
      <c r="K21" s="52">
        <f>K18+K19+K20</f>
        <v>3141100</v>
      </c>
      <c r="L21" s="52">
        <v>3141100</v>
      </c>
      <c r="M21" s="53">
        <f t="shared" ref="M21:R21" si="3">M18+M19+M20</f>
        <v>0</v>
      </c>
      <c r="N21" s="53">
        <f t="shared" si="3"/>
        <v>0</v>
      </c>
      <c r="O21" s="53">
        <f t="shared" si="3"/>
        <v>0</v>
      </c>
      <c r="P21" s="53">
        <f t="shared" si="3"/>
        <v>0</v>
      </c>
      <c r="Q21" s="53">
        <f t="shared" ref="Q21" si="4">Q18+Q19+Q20</f>
        <v>0</v>
      </c>
      <c r="R21" s="51">
        <f t="shared" si="3"/>
        <v>0</v>
      </c>
      <c r="V21"/>
      <c r="W21"/>
      <c r="X21"/>
      <c r="Y21"/>
      <c r="Z21"/>
      <c r="AA21"/>
      <c r="IT21" s="1"/>
      <c r="IU21" s="1"/>
      <c r="IV21" s="1"/>
      <c r="IW21" s="1"/>
      <c r="IX21" s="1"/>
      <c r="IY21" s="1"/>
    </row>
    <row r="22" spans="1:259" ht="15" customHeight="1" x14ac:dyDescent="0.3">
      <c r="A22" s="97" t="s">
        <v>22</v>
      </c>
      <c r="B22" s="98"/>
      <c r="C22" s="99"/>
      <c r="D22" s="10"/>
      <c r="E22" s="108" t="s">
        <v>23</v>
      </c>
      <c r="F22" s="109"/>
      <c r="G22" s="136">
        <f>J22+K22+L22+M22+N22+O22+P22+Q22+R22</f>
        <v>67643533.549999997</v>
      </c>
      <c r="H22" s="137"/>
      <c r="I22" s="59"/>
      <c r="J22" s="31">
        <f>J10+J14+J18</f>
        <v>5417072.9500000002</v>
      </c>
      <c r="K22" s="24">
        <f t="shared" ref="K22:P23" si="5">K10+K14+K18</f>
        <v>2983304</v>
      </c>
      <c r="L22" s="26">
        <f t="shared" si="5"/>
        <v>2983304</v>
      </c>
      <c r="M22" s="26">
        <f t="shared" si="5"/>
        <v>5625985.2599999998</v>
      </c>
      <c r="N22" s="26">
        <f t="shared" si="5"/>
        <v>5625985.2599999998</v>
      </c>
      <c r="O22" s="26">
        <f t="shared" si="5"/>
        <v>5625985.2599999998</v>
      </c>
      <c r="P22" s="26">
        <f t="shared" si="5"/>
        <v>5625985.2599999998</v>
      </c>
      <c r="Q22" s="26">
        <f t="shared" ref="Q22" si="6">Q10+Q14+Q18</f>
        <v>5625985.2599999998</v>
      </c>
      <c r="R22" s="42">
        <f>R10+R14+R18</f>
        <v>28129926.300000001</v>
      </c>
      <c r="S22" s="50"/>
      <c r="V22"/>
      <c r="W22"/>
      <c r="X22"/>
      <c r="Y22"/>
      <c r="Z22"/>
      <c r="AA22"/>
      <c r="IT22" s="1"/>
      <c r="IU22" s="1"/>
      <c r="IV22" s="1"/>
      <c r="IW22" s="1"/>
      <c r="IX22" s="1"/>
      <c r="IY22" s="1"/>
    </row>
    <row r="23" spans="1:259" ht="39.75" customHeight="1" x14ac:dyDescent="0.3">
      <c r="A23" s="100"/>
      <c r="B23" s="101"/>
      <c r="C23" s="102"/>
      <c r="E23" s="108" t="s">
        <v>11</v>
      </c>
      <c r="F23" s="109"/>
      <c r="G23" s="138">
        <f>J23+K23+L23+M23+N23+O23+P23+R23</f>
        <v>15376100</v>
      </c>
      <c r="H23" s="139"/>
      <c r="I23" s="59"/>
      <c r="J23" s="31">
        <f>J11+J15+J19</f>
        <v>5127500</v>
      </c>
      <c r="K23" s="24">
        <f t="shared" si="5"/>
        <v>5124300</v>
      </c>
      <c r="L23" s="26">
        <f t="shared" si="5"/>
        <v>5124300</v>
      </c>
      <c r="M23" s="26">
        <f t="shared" si="5"/>
        <v>0</v>
      </c>
      <c r="N23" s="26">
        <f t="shared" ref="N23:P23" si="7">N11+N15+N19</f>
        <v>0</v>
      </c>
      <c r="O23" s="26">
        <f t="shared" si="7"/>
        <v>0</v>
      </c>
      <c r="P23" s="26">
        <f t="shared" si="7"/>
        <v>0</v>
      </c>
      <c r="Q23" s="26">
        <f t="shared" ref="Q23" si="8">Q11+Q15+Q19</f>
        <v>0</v>
      </c>
      <c r="R23" s="42">
        <f>R11+R15+R19</f>
        <v>0</v>
      </c>
    </row>
    <row r="24" spans="1:259" ht="23.25" customHeight="1" x14ac:dyDescent="0.3">
      <c r="A24" s="100"/>
      <c r="B24" s="101"/>
      <c r="C24" s="102"/>
      <c r="E24" s="108" t="s">
        <v>2</v>
      </c>
      <c r="F24" s="109"/>
      <c r="G24" s="138">
        <f>J24+K24+L24+M24+N24+O24+P24+R24</f>
        <v>1270290</v>
      </c>
      <c r="H24" s="139"/>
      <c r="I24" s="59"/>
      <c r="J24" s="31">
        <f>J12+J16+J20</f>
        <v>1270290</v>
      </c>
      <c r="K24" s="24">
        <f>K12+K16+K20</f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43">
        <v>0</v>
      </c>
    </row>
    <row r="25" spans="1:259" ht="19.350000000000001" customHeight="1" x14ac:dyDescent="0.3">
      <c r="A25" s="103"/>
      <c r="B25" s="104"/>
      <c r="C25" s="105"/>
      <c r="D25" s="3"/>
      <c r="E25" s="95" t="s">
        <v>20</v>
      </c>
      <c r="F25" s="96"/>
      <c r="G25" s="106">
        <f>G22+G23+G24</f>
        <v>84289923.549999997</v>
      </c>
      <c r="H25" s="107"/>
      <c r="I25" s="60"/>
      <c r="J25" s="60">
        <f>J22+J23+J24</f>
        <v>11814862.949999999</v>
      </c>
      <c r="K25" s="61">
        <f t="shared" ref="K25" si="9">K13+K17+K21</f>
        <v>8107604</v>
      </c>
      <c r="L25" s="62">
        <f>L13+L17+L21</f>
        <v>8107604</v>
      </c>
      <c r="M25" s="62">
        <f>M22+M23+M24</f>
        <v>5625985.2599999998</v>
      </c>
      <c r="N25" s="62">
        <f t="shared" ref="N25:Q25" si="10">N22+N23+N24</f>
        <v>5625985.2599999998</v>
      </c>
      <c r="O25" s="60">
        <f t="shared" si="10"/>
        <v>5625985.2599999998</v>
      </c>
      <c r="P25" s="60">
        <f t="shared" si="10"/>
        <v>5625985.2599999998</v>
      </c>
      <c r="Q25" s="60">
        <f t="shared" si="10"/>
        <v>5625985.2599999998</v>
      </c>
      <c r="R25" s="60">
        <f>R22+R23+R24</f>
        <v>28129926.300000001</v>
      </c>
    </row>
    <row r="26" spans="1:259" ht="29.25" customHeight="1" x14ac:dyDescent="0.3">
      <c r="A26" s="2" t="s">
        <v>5</v>
      </c>
      <c r="H26" s="8"/>
    </row>
    <row r="27" spans="1:259" ht="29.25" customHeight="1" x14ac:dyDescent="0.3">
      <c r="A27" s="4"/>
    </row>
    <row r="28" spans="1:259" ht="26.25" customHeight="1" x14ac:dyDescent="0.3">
      <c r="A28" s="4"/>
      <c r="H28" s="78"/>
      <c r="I28" s="78"/>
    </row>
    <row r="29" spans="1:259" ht="27" customHeight="1" x14ac:dyDescent="0.3">
      <c r="A29" s="4"/>
    </row>
    <row r="30" spans="1:259" ht="27" customHeight="1" x14ac:dyDescent="0.3">
      <c r="A30" s="5"/>
    </row>
    <row r="31" spans="1:259" ht="24.75" customHeight="1" x14ac:dyDescent="0.3">
      <c r="A31" s="5"/>
    </row>
    <row r="32" spans="1:259" ht="27.75" customHeight="1" x14ac:dyDescent="0.3">
      <c r="A32" s="5"/>
    </row>
    <row r="33" spans="1:253" ht="27.75" customHeight="1" x14ac:dyDescent="0.3">
      <c r="A33" s="6"/>
    </row>
    <row r="34" spans="1:253" ht="27.75" customHeight="1" x14ac:dyDescent="0.3">
      <c r="A34" s="7"/>
    </row>
    <row r="35" spans="1:253" ht="27.75" customHeight="1" x14ac:dyDescent="0.3">
      <c r="A35" s="7"/>
    </row>
    <row r="36" spans="1:253" ht="30" customHeight="1" x14ac:dyDescent="0.3">
      <c r="A36" s="7"/>
    </row>
    <row r="37" spans="1:253" ht="30" customHeight="1" x14ac:dyDescent="0.3">
      <c r="A37" s="7"/>
    </row>
    <row r="38" spans="1:253" ht="33" customHeight="1" x14ac:dyDescent="0.3"/>
    <row r="39" spans="1:253" ht="27.75" customHeight="1" x14ac:dyDescent="0.3"/>
    <row r="40" spans="1:253" ht="27.75" customHeight="1" x14ac:dyDescent="0.3">
      <c r="G40" s="9"/>
    </row>
    <row r="41" spans="1:253" ht="27.75" customHeight="1" x14ac:dyDescent="0.3">
      <c r="U41" s="1"/>
      <c r="IS41"/>
    </row>
    <row r="42" spans="1:253" ht="26.25" customHeight="1" x14ac:dyDescent="0.3"/>
    <row r="43" spans="1:253" ht="32.25" customHeight="1" x14ac:dyDescent="0.3"/>
  </sheetData>
  <sheetProtection selectLockedCells="1" selectUnlockedCells="1"/>
  <mergeCells count="53">
    <mergeCell ref="N1:R1"/>
    <mergeCell ref="A18:A20"/>
    <mergeCell ref="B18:B20"/>
    <mergeCell ref="C18:C20"/>
    <mergeCell ref="G19:H19"/>
    <mergeCell ref="D18:F18"/>
    <mergeCell ref="D19:F19"/>
    <mergeCell ref="M2:R2"/>
    <mergeCell ref="C10:C12"/>
    <mergeCell ref="D10:F10"/>
    <mergeCell ref="D11:F11"/>
    <mergeCell ref="D12:F12"/>
    <mergeCell ref="G10:H10"/>
    <mergeCell ref="G11:H11"/>
    <mergeCell ref="G6:H8"/>
    <mergeCell ref="G12:H12"/>
    <mergeCell ref="A4:R4"/>
    <mergeCell ref="A5:A8"/>
    <mergeCell ref="B5:B8"/>
    <mergeCell ref="C5:C8"/>
    <mergeCell ref="E24:F24"/>
    <mergeCell ref="G22:H22"/>
    <mergeCell ref="G23:H23"/>
    <mergeCell ref="G24:H24"/>
    <mergeCell ref="E22:F22"/>
    <mergeCell ref="C14:C16"/>
    <mergeCell ref="G9:I9"/>
    <mergeCell ref="G14:I14"/>
    <mergeCell ref="B10:B12"/>
    <mergeCell ref="D5:F8"/>
    <mergeCell ref="B14:B16"/>
    <mergeCell ref="D16:F16"/>
    <mergeCell ref="G16:I16"/>
    <mergeCell ref="D14:F14"/>
    <mergeCell ref="D15:F15"/>
    <mergeCell ref="G13:H13"/>
    <mergeCell ref="A13:F13"/>
    <mergeCell ref="G5:R5"/>
    <mergeCell ref="J6:R6"/>
    <mergeCell ref="D9:F9"/>
    <mergeCell ref="H28:I28"/>
    <mergeCell ref="G20:H20"/>
    <mergeCell ref="A17:F17"/>
    <mergeCell ref="A21:F21"/>
    <mergeCell ref="G21:H21"/>
    <mergeCell ref="D20:F20"/>
    <mergeCell ref="G17:H17"/>
    <mergeCell ref="G18:H18"/>
    <mergeCell ref="E25:F25"/>
    <mergeCell ref="A22:C25"/>
    <mergeCell ref="G25:H25"/>
    <mergeCell ref="E23:F23"/>
    <mergeCell ref="G15:I15"/>
  </mergeCells>
  <pageMargins left="0.31496062992125984" right="0.31496062992125984" top="0.35433070866141736" bottom="0.35433070866141736" header="0.51181102362204722" footer="0.51181102362204722"/>
  <pageSetup paperSize="9" scale="60" firstPageNumber="0" fitToHeight="0" orientation="landscape" horizontalDpi="300" verticalDpi="300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J/FVLQczRcZpkTktg5gelAT2pGSumQLZM3CwvUHhWRc=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gZL9onJDJp0+NSY7RNdUN6eyqqeHCZ0VGxJ3CzGhViQ=</DigestValue>
    </Reference>
  </SignedInfo>
  <SignatureValue>UYipl8K9GyXCBML8I++baFRp7NotJ8/Bidp0iYMEbCzk30V9GHdetqx29/aMdPl+
lVmWH9b2rQ40XD9AStaWXQ==</SignatureValue>
  <KeyInfo>
    <X509Data>
      <X509Certificate>MIIIjTCCCDygAwIBAgIUIGaMBB0WOHPRYrL4H6+ebjjI7oQwCAYGKoUDAgIDMIIB
OTEgMB4GCSqGSIb3DQEJARYRdWNfZmtAcm9za2F6bmEucnUxGTAXBgNVBAgMENCz
LiDQnNC+0YHQutCy0LAxGjAYBggqhQMDgQMBARIMMDA3NzEwNTY4NzYwMRgwFgYF
KoUDZAESDTEwNDc3OTcwMTk4MzAxLDAqBgNVBAkMI9GD0LvQuNGG0LAg0JjQu9GM
0LjQvdC60LAsINC00L7QvCA3MRUwEwYDVQQHDAzQnNC+0YHQutCy0LAxCzAJBgNV
BAYTAlJVMTgwNgYDVQQKDC/QpNC10LTQtdGA0LDQu9GM0L3QvtC1INC60LDQt9C9
0LDRh9C10LnRgdGC0LLQvjE4MDYGA1UEAwwv0KTQtdC00LXRgNCw0LvRjNC90L7Q
tSDQutCw0LfQvdCw0YfQtdC50YHRgtCy0L4wHhcNMTgwMzEyMTIzNDM2WhcNMTkw
NjEyMTIzNDM2WjCCAZExGjAYBggqhQMDgQMBARIMODYyMTAwOTgyMTA3MRYwFAYF
KoUDZAMSCzA1Mjc3NTExMjU3MSMwIQYJKoZIhvcNAQkBFhR0ZW5kZXJAYWRtcG9r
YWNoaS5ydTELMAkGA1UEBhMCUlUxUzBRBgNVBAgMStCl0LDQvdGC0Yst0JzQsNC9
0YHQuNC50YHQutC40Lkg0LDQstGC0L7QvdC+0LzQvdGL0Lkg0L7QutGA0YPQsyAt
INCu0LPRgNCwMRUwEwYDVQQHDAzQn9C+0LrQsNGH0LgxPTA7BgNVBAoMNNCQ0JTQ
nNCY0J3QmNCh0KLQoNCQ0KbQmNCvINCT0J7QoNCe0JTQkCDQn9Ce0JrQkNCn0Jgx
KjAoBgNVBCoMIdCS0LvQsNC00LjQvNC40YAg0JjQstCw0L3QvtCy0LjRhzEXMBUG
A1UEBAwO0KHRgtC10L/Rg9GA0LAxOTA3BgNVBAMMMNCh0YLQtdC/0YPRgNCwINCS
0LvQsNC00LjQvNC40YAg0JjQstCw0L3QvtCy0LjRhzBjMBwGBiqFAwICEzASBgcq
hQMCAiQABgcqhQMCAh4BA0MABEB0TlKLGOngb7K8ksuq1qieet38nwWQrI3EmXBi
YqlHSB/KY3sxdG6HQoWGJZEsFVqtw5dnHinDLSbPsVyMjesJo4IEvDCCBLgwDAYD
VR0TAQH/BAIwADAdBgNVHSAEFjAUMAgGBiqFA2RxATAIBgYqhQNkcQIwPQYDVR0R
BDYwNKASBgNVBAygCxMJMjI3MDkxNjAxoBsGCiqFAwM9ntc2AQWgDRMLMDE4NzMw
MDAxOTGGATAwNgYFKoUDZG8ELQwrItCa0YDQuNC/0YLQvtCf0YDQviBDU1AiICjQ
stC10YDRgdC40Y8gMy42KTCCATEGBSqFA2RwBIIBJjCCASIMRCLQmtGA0LjQv9GC
0L7Qn9GA0L4gQ1NQIiAo0LLQtdGA0YHQuNGPIDMuNikgKNC40YHQv9C+0LvQvdC1
0L3QuNC1IDIpDGgi0J/RgNC+0LPRgNCw0LzQvNC90L4t0LDQv9C/0LDRgNCw0YLQ
vdGL0Lkg0LrQvtC80L/Qu9C10LrRgSAi0K7QvdC40YHQtdGA0YIt0JPQntCh0KIi
LiDQktC10YDRgdC40Y8gMi4xIgwf4oSWIDE0OS83LzYtNTY5INC+0YIgMjEuMTIu
MjAxNwxP0KHQtdGA0YLQuNGE0LjQutCw0YIg0YHQvtC+0YLQstC10YLRgdGC0LLQ
uNGPIOKEliDQodCkLzEyOC0yODc4INC+0YIgMjAuMDYuMjAxNjAOBgNVHQ8BAf8E
BAMCA+gwgZcGA1UdJQSBjzCBjAYIKwYBBQUHAwIGDiqFAwM9ntc2AQYDBAEBBg4q
hQMDPZ7XNgEGAwQBAgYOKoUDAz2e1zYBBgMEAQMGDiqFAwM9ntc2AQYDBAEEBgkq
hQMDgXsFAgEGCSqFAwOBewUCAgYJKoUDA4F7BQIDBgkqhQMDgXsFAgQGCSqFAwOB
ewUCBQYJKoUDA4F7BQIGMCsGA1UdEAQkMCKADzIwMTgwMzExMDY0MDAwWoEPMjAx
OTA2MTEwNjQwMDBaMIIBhQYDVR0jBIIBfDCCAXiAFBZVkaZRWMSJLGtRW9KFGQoB
REgioYIBUqSCAU4wggFKMR4wHAYJKoZIhvcNAQkBFg9kaXRAbWluc3Z5YXoucnUx
CzAJBgNVBAYTAlJVMRwwGgYDVQQIDBM3NyDQsy4g0JzQvtGB0LrQstCwMRUwEwYD
VQQHDAzQnNC+0YHQutCy0LAxPzA9BgNVBAkMNjEyNTM3NSDQsy4g0JzQvtGB0LrQ
stCwLCDRg9C7LiDQotCy0LXRgNGB0LrQsNGPLCDQtC4gNzEsMCoGA1UECgwj0JzQ
uNC90LrQvtC80YHQstGP0LfRjCDQoNC+0YHRgdC40LgxGDAWBgUqhQNkARINMTA0
NzcwMjAyNjcwMTEaMBgGCCqFAwOBAwEBEgwwMDc3MTA0NzQzNzUxQTA/BgNVBAMM
ONCT0L7Qu9C+0LLQvdC+0Lkg0YPQtNC+0YHRgtC+0LLQtdGA0Y/RjtGJ0LjQuSDR
htC10L3RgtGAggo2rNRVAAAAAAEvMF4GA1UdHwRXMFUwKaAnoCWGI2h0dHA6Ly9j
cmwucm9za2F6bmEucnUvY3JsL3VjZmsuY3JsMCigJqAkhiJodHRwOi8vY3JsLmZz
ZmsubG9jYWwvY3JsL3VjZmsuY3JsMB0GA1UdDgQWBBSgdv90KqN3m8vdnByF1uOv
BzjcbjAIBgYqhQMCAgMDQQCL+bgpMq8j6OdC54l1fTPfapgNRce1koNooqKi51NS
kJ6mvvfLyZWvdenjLn8kwXYcMvCKDsZvwfwgaeqm47Nu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8CWRs/l9VJtc3C4QiZ33vVmF/Lw=
</DigestValue>
      </Reference>
      <Reference URI="/xl/worksheets/sheet1.xml?ContentType=application/vnd.openxmlformats-officedocument.spreadsheetml.worksheet+xml">
        <DigestMethod Algorithm="http://www.w3.org/2000/09/xmldsig#sha1"/>
        <DigestValue>QiZ2E7inLm374kVtjP9e1EKr5Oc=
</DigestValue>
      </Reference>
      <Reference URI="/xl/styles.xml?ContentType=application/vnd.openxmlformats-officedocument.spreadsheetml.styles+xml">
        <DigestMethod Algorithm="http://www.w3.org/2000/09/xmldsig#sha1"/>
        <DigestValue>WOydkaT+xUtYXXUtg2UwCAduSc0=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KU8KMyLLfeykNC0zj++yDKq5AWg=
</DigestValue>
      </Reference>
      <Reference URI="/xl/theme/theme1.xml?ContentType=application/vnd.openxmlformats-officedocument.theme+xml">
        <DigestMethod Algorithm="http://www.w3.org/2000/09/xmldsig#sha1"/>
        <DigestValue>Ui2AKfPoqx4p1HemYM98N6EixoI=
</DigestValue>
      </Reference>
      <Reference URI="/xl/workbook.xml?ContentType=application/vnd.openxmlformats-officedocument.spreadsheetml.sheet.main+xml">
        <DigestMethod Algorithm="http://www.w3.org/2000/09/xmldsig#sha1"/>
        <DigestValue>5FX2fmdhNCGUF/QmpfyrfaGr9dM=
</DigestValue>
      </Reference>
      <Reference URI="/xl/sharedStrings.xml?ContentType=application/vnd.openxmlformats-officedocument.spreadsheetml.sharedStrings+xml">
        <DigestMethod Algorithm="http://www.w3.org/2000/09/xmldsig#sha1"/>
        <DigestValue>6IUU4ny+WtawiOFz7XXf/eOmZK4=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
</DigestValue>
      </Reference>
    </Manifest>
    <SignatureProperties>
      <SignatureProperty Id="idSignatureTime" Target="#idPackageSignature">
        <mdssi:SignatureTime>
          <mdssi:Format>YYYY-MM-DDThh:mm:ssTZD</mdssi:Format>
          <mdssi:Value>2019-01-22T06:32:04Z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2019-01-22T06:32:04Z</xd:SigningTime>
          <xd:SigningCertificate>
            <xd:Cert>
              <xd:CertDigest>
                <DigestMethod Algorithm="http://www.w3.org/2000/09/xmldsig#sha1"/>
                <DigestValue>BNh9UikLZHXfN8ch465CNXn8U9g=
</DigestValue>
              </xd:CertDigest>
              <xd:IssuerSerial>
                <X509IssuerName>E=uc_fk@roskazna.ru, S=г. Москва, ИНН=007710568760, ОГРН=1047797019830, STREET="улица Ильинка, дом 7", L=Москва, C=RU, O=Федеральное казначейство, CN=Федеральное казначейство</X509IssuerName>
                <X509SerialNumber>184974577796435889853810135650047986433125838468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Excel_BuiltIn_Print_Titles_1_1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Гришина Надежда Евгеньевна</cp:lastModifiedBy>
  <cp:lastPrinted>2018-11-19T09:34:37Z</cp:lastPrinted>
  <dcterms:created xsi:type="dcterms:W3CDTF">2011-05-30T06:35:53Z</dcterms:created>
  <dcterms:modified xsi:type="dcterms:W3CDTF">2019-01-21T07:18:47Z</dcterms:modified>
</cp:coreProperties>
</file>