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таб 1(копия)" sheetId="4" r:id="rId1"/>
    <sheet name="таб 2(копия)" sheetId="1" r:id="rId2"/>
    <sheet name="таб 5" sheetId="5" r:id="rId3"/>
  </sheets>
  <definedNames>
    <definedName name="_xlnm.Print_Titles" localSheetId="1">'таб 2(копия)'!$9:$12</definedName>
    <definedName name="_xlnm.Print_Area" localSheetId="0">'таб 1(копия)'!$A$1:$P$41</definedName>
    <definedName name="_xlnm.Print_Area" localSheetId="1">'таб 2(копия)'!$A$1:$R$111</definedName>
    <definedName name="_xlnm.Print_Area" localSheetId="2">'таб 5'!$A$1:$L$32</definedName>
  </definedNames>
  <calcPr calcId="144525"/>
</workbook>
</file>

<file path=xl/calcChain.xml><?xml version="1.0" encoding="utf-8"?>
<calcChain xmlns="http://schemas.openxmlformats.org/spreadsheetml/2006/main">
  <c r="E21" i="5" l="1"/>
  <c r="F21" i="5"/>
  <c r="G21" i="5"/>
  <c r="H21" i="5"/>
  <c r="I21" i="5"/>
  <c r="J21" i="5"/>
  <c r="K21" i="5"/>
  <c r="L21" i="5"/>
  <c r="K101" i="1" l="1"/>
  <c r="M92" i="1"/>
  <c r="N92" i="1"/>
  <c r="O92" i="1"/>
  <c r="P92" i="1"/>
  <c r="Q92" i="1"/>
  <c r="M93" i="1"/>
  <c r="N93" i="1"/>
  <c r="O93" i="1"/>
  <c r="P93" i="1"/>
  <c r="Q93" i="1"/>
  <c r="M95" i="1"/>
  <c r="N95" i="1"/>
  <c r="O95" i="1"/>
  <c r="P95" i="1"/>
  <c r="Q95" i="1"/>
  <c r="M83" i="1"/>
  <c r="N83" i="1"/>
  <c r="O83" i="1"/>
  <c r="P83" i="1"/>
  <c r="Q83" i="1"/>
  <c r="M85" i="1"/>
  <c r="N85" i="1"/>
  <c r="O85" i="1"/>
  <c r="P85" i="1"/>
  <c r="Q85" i="1"/>
  <c r="F81" i="1"/>
  <c r="G81" i="1"/>
  <c r="H81" i="1"/>
  <c r="P66" i="1"/>
  <c r="M56" i="1"/>
  <c r="N56" i="1"/>
  <c r="O56" i="1"/>
  <c r="P56" i="1"/>
  <c r="Q56" i="1"/>
  <c r="M57" i="1"/>
  <c r="N57" i="1"/>
  <c r="O57" i="1"/>
  <c r="P57" i="1"/>
  <c r="Q57" i="1"/>
  <c r="M58" i="1"/>
  <c r="N58" i="1"/>
  <c r="O58" i="1"/>
  <c r="P58" i="1"/>
  <c r="Q58" i="1"/>
  <c r="M59" i="1"/>
  <c r="N59" i="1"/>
  <c r="O59" i="1"/>
  <c r="P59" i="1"/>
  <c r="Q59" i="1"/>
  <c r="M50" i="1"/>
  <c r="N50" i="1"/>
  <c r="O50" i="1"/>
  <c r="P50" i="1"/>
  <c r="Q50" i="1"/>
  <c r="M47" i="1"/>
  <c r="M89" i="1" s="1"/>
  <c r="M99" i="1" s="1"/>
  <c r="M105" i="1" s="1"/>
  <c r="N47" i="1"/>
  <c r="N89" i="1" s="1"/>
  <c r="N99" i="1" s="1"/>
  <c r="N105" i="1" s="1"/>
  <c r="O47" i="1"/>
  <c r="O89" i="1" s="1"/>
  <c r="O99" i="1" s="1"/>
  <c r="O105" i="1" s="1"/>
  <c r="P47" i="1"/>
  <c r="P89" i="1" s="1"/>
  <c r="P99" i="1" s="1"/>
  <c r="P105" i="1" s="1"/>
  <c r="Q47" i="1"/>
  <c r="M46" i="1"/>
  <c r="M88" i="1" s="1"/>
  <c r="M98" i="1" s="1"/>
  <c r="M104" i="1" s="1"/>
  <c r="N46" i="1"/>
  <c r="N88" i="1" s="1"/>
  <c r="N98" i="1" s="1"/>
  <c r="N104" i="1" s="1"/>
  <c r="O46" i="1"/>
  <c r="O88" i="1" s="1"/>
  <c r="O98" i="1" s="1"/>
  <c r="O104" i="1" s="1"/>
  <c r="P46" i="1"/>
  <c r="P88" i="1" s="1"/>
  <c r="P98" i="1" s="1"/>
  <c r="P104" i="1" s="1"/>
  <c r="G45" i="1"/>
  <c r="H45" i="1"/>
  <c r="I45" i="1"/>
  <c r="J45" i="1"/>
  <c r="K45" i="1"/>
  <c r="L45" i="1"/>
  <c r="M45" i="1"/>
  <c r="M87" i="1" s="1"/>
  <c r="N45" i="1"/>
  <c r="N87" i="1" s="1"/>
  <c r="O45" i="1"/>
  <c r="O87" i="1" s="1"/>
  <c r="P45" i="1"/>
  <c r="P87" i="1" s="1"/>
  <c r="Q45" i="1"/>
  <c r="Q24" i="1"/>
  <c r="Q23" i="1"/>
  <c r="P23" i="1" s="1"/>
  <c r="O23" i="1" s="1"/>
  <c r="N23" i="1" s="1"/>
  <c r="M23" i="1" s="1"/>
  <c r="L23" i="1" s="1"/>
  <c r="K23" i="1" s="1"/>
  <c r="J23" i="1" s="1"/>
  <c r="I23" i="1" s="1"/>
  <c r="H23" i="1" s="1"/>
  <c r="G23" i="1" s="1"/>
  <c r="F23" i="1" s="1"/>
  <c r="E15" i="1"/>
  <c r="O97" i="1" l="1"/>
  <c r="O103" i="1" s="1"/>
  <c r="N97" i="1"/>
  <c r="N103" i="1" s="1"/>
  <c r="M97" i="1"/>
  <c r="M103" i="1" s="1"/>
  <c r="P97" i="1"/>
  <c r="P103" i="1" s="1"/>
  <c r="O48" i="1"/>
  <c r="O90" i="1" s="1"/>
  <c r="O100" i="1" s="1"/>
  <c r="O106" i="1" s="1"/>
  <c r="N48" i="1"/>
  <c r="N90" i="1" s="1"/>
  <c r="N100" i="1" s="1"/>
  <c r="N106" i="1" s="1"/>
  <c r="Q48" i="1"/>
  <c r="M48" i="1"/>
  <c r="M90" i="1" s="1"/>
  <c r="M100" i="1" s="1"/>
  <c r="M106" i="1" s="1"/>
  <c r="P48" i="1"/>
  <c r="P90" i="1" s="1"/>
  <c r="P100" i="1" s="1"/>
  <c r="P106" i="1" s="1"/>
  <c r="O55" i="1"/>
  <c r="N55" i="1"/>
  <c r="Q55" i="1"/>
  <c r="M55" i="1"/>
  <c r="P55" i="1"/>
  <c r="P71" i="1"/>
  <c r="Q71" i="1"/>
  <c r="O61" i="1"/>
  <c r="P61" i="1"/>
  <c r="P39" i="1"/>
  <c r="P34" i="1"/>
  <c r="Q34" i="1"/>
  <c r="P29" i="1"/>
  <c r="Q29" i="1"/>
  <c r="P24" i="1"/>
  <c r="P19" i="1"/>
  <c r="P14" i="1"/>
  <c r="P86" i="1" l="1"/>
  <c r="P96" i="1" s="1"/>
  <c r="P102" i="1" s="1"/>
  <c r="M86" i="1"/>
  <c r="M96" i="1" s="1"/>
  <c r="M102" i="1" s="1"/>
  <c r="N86" i="1"/>
  <c r="N96" i="1" s="1"/>
  <c r="N102" i="1" s="1"/>
  <c r="P82" i="1"/>
  <c r="P81" i="1" s="1"/>
  <c r="O86" i="1"/>
  <c r="O96" i="1" s="1"/>
  <c r="O102" i="1" s="1"/>
  <c r="O71" i="1"/>
  <c r="O82" i="1" s="1"/>
  <c r="O81" i="1" s="1"/>
  <c r="O66" i="1"/>
  <c r="N66" i="1"/>
  <c r="N61" i="1"/>
  <c r="O39" i="1"/>
  <c r="O34" i="1"/>
  <c r="O29" i="1"/>
  <c r="O24" i="1"/>
  <c r="O19" i="1"/>
  <c r="O14" i="1"/>
  <c r="E18" i="5"/>
  <c r="F18" i="5"/>
  <c r="G18" i="5"/>
  <c r="H18" i="5"/>
  <c r="I18" i="5"/>
  <c r="J18" i="5"/>
  <c r="K18" i="5"/>
  <c r="L18" i="5"/>
  <c r="D18" i="5"/>
  <c r="Q77" i="1"/>
  <c r="Q87" i="1" s="1"/>
  <c r="G78" i="1"/>
  <c r="H78" i="1"/>
  <c r="I78" i="1"/>
  <c r="J78" i="1"/>
  <c r="K78" i="1"/>
  <c r="L78" i="1"/>
  <c r="Q78" i="1"/>
  <c r="G79" i="1"/>
  <c r="H79" i="1"/>
  <c r="I79" i="1"/>
  <c r="J79" i="1"/>
  <c r="K79" i="1"/>
  <c r="L79" i="1"/>
  <c r="Q79" i="1"/>
  <c r="Q89" i="1" s="1"/>
  <c r="Q99" i="1" s="1"/>
  <c r="Q105" i="1" s="1"/>
  <c r="Q80" i="1"/>
  <c r="Q90" i="1" s="1"/>
  <c r="Q100" i="1" s="1"/>
  <c r="Q106" i="1" s="1"/>
  <c r="F78" i="1"/>
  <c r="F79" i="1"/>
  <c r="L85" i="1"/>
  <c r="K85" i="1"/>
  <c r="J85" i="1"/>
  <c r="I85" i="1"/>
  <c r="E84" i="1"/>
  <c r="G56" i="1"/>
  <c r="H56" i="1"/>
  <c r="I56" i="1"/>
  <c r="J56" i="1"/>
  <c r="K56" i="1"/>
  <c r="L56" i="1"/>
  <c r="G57" i="1"/>
  <c r="H57" i="1"/>
  <c r="I57" i="1"/>
  <c r="J57" i="1"/>
  <c r="K57" i="1"/>
  <c r="L57" i="1"/>
  <c r="G58" i="1"/>
  <c r="H58" i="1"/>
  <c r="I58" i="1"/>
  <c r="J58" i="1"/>
  <c r="K58" i="1"/>
  <c r="L58" i="1"/>
  <c r="G59" i="1"/>
  <c r="H59" i="1"/>
  <c r="I59" i="1"/>
  <c r="J59" i="1"/>
  <c r="K59" i="1"/>
  <c r="L59" i="1"/>
  <c r="F57" i="1"/>
  <c r="F58" i="1"/>
  <c r="F59" i="1"/>
  <c r="F56" i="1"/>
  <c r="G46" i="1"/>
  <c r="H46" i="1"/>
  <c r="I46" i="1"/>
  <c r="J46" i="1"/>
  <c r="K46" i="1"/>
  <c r="L46" i="1"/>
  <c r="G47" i="1"/>
  <c r="H47" i="1"/>
  <c r="I47" i="1"/>
  <c r="J47" i="1"/>
  <c r="K47" i="1"/>
  <c r="L47" i="1"/>
  <c r="F46" i="1"/>
  <c r="F47" i="1"/>
  <c r="E73" i="1"/>
  <c r="E74" i="1"/>
  <c r="E75" i="1"/>
  <c r="E68" i="1"/>
  <c r="E69" i="1"/>
  <c r="E70" i="1"/>
  <c r="E63" i="1"/>
  <c r="E64" i="1"/>
  <c r="E62" i="1"/>
  <c r="E52" i="1"/>
  <c r="E53" i="1"/>
  <c r="E54" i="1"/>
  <c r="E51" i="1"/>
  <c r="Q97" i="1" l="1"/>
  <c r="Q103" i="1" s="1"/>
  <c r="G88" i="1"/>
  <c r="G98" i="1" s="1"/>
  <c r="G104" i="1" s="1"/>
  <c r="K89" i="1"/>
  <c r="K99" i="1" s="1"/>
  <c r="K105" i="1" s="1"/>
  <c r="G89" i="1"/>
  <c r="G99" i="1" s="1"/>
  <c r="G105" i="1" s="1"/>
  <c r="I89" i="1"/>
  <c r="I99" i="1" s="1"/>
  <c r="I105" i="1" s="1"/>
  <c r="N71" i="1"/>
  <c r="N82" i="1" s="1"/>
  <c r="N81" i="1" s="1"/>
  <c r="M66" i="1"/>
  <c r="M61" i="1"/>
  <c r="F89" i="1"/>
  <c r="F99" i="1" s="1"/>
  <c r="F105" i="1" s="1"/>
  <c r="L89" i="1"/>
  <c r="L99" i="1" s="1"/>
  <c r="L105" i="1" s="1"/>
  <c r="H89" i="1"/>
  <c r="H99" i="1" s="1"/>
  <c r="H105" i="1" s="1"/>
  <c r="N39" i="1"/>
  <c r="N34" i="1"/>
  <c r="N29" i="1"/>
  <c r="N24" i="1"/>
  <c r="N19" i="1"/>
  <c r="N14" i="1"/>
  <c r="J89" i="1"/>
  <c r="J99" i="1" s="1"/>
  <c r="J105" i="1" s="1"/>
  <c r="E79" i="1"/>
  <c r="E78" i="1"/>
  <c r="F88" i="1"/>
  <c r="F98" i="1" s="1"/>
  <c r="F104" i="1" s="1"/>
  <c r="H88" i="1"/>
  <c r="H98" i="1" s="1"/>
  <c r="H104" i="1" s="1"/>
  <c r="Q76" i="1"/>
  <c r="E85" i="1"/>
  <c r="I88" i="1"/>
  <c r="I98" i="1" s="1"/>
  <c r="I104" i="1" s="1"/>
  <c r="L88" i="1"/>
  <c r="L98" i="1" s="1"/>
  <c r="L104" i="1" s="1"/>
  <c r="K88" i="1"/>
  <c r="K98" i="1" s="1"/>
  <c r="K104" i="1" s="1"/>
  <c r="J88" i="1"/>
  <c r="J98" i="1" s="1"/>
  <c r="J104" i="1" s="1"/>
  <c r="E23" i="1"/>
  <c r="E22" i="1"/>
  <c r="E21" i="1"/>
  <c r="E28" i="1"/>
  <c r="E27" i="1"/>
  <c r="E26" i="1"/>
  <c r="E31" i="1"/>
  <c r="E32" i="1"/>
  <c r="E33" i="1"/>
  <c r="E36" i="1"/>
  <c r="E37" i="1"/>
  <c r="E38" i="1"/>
  <c r="E43" i="1"/>
  <c r="E41" i="1"/>
  <c r="E42" i="1"/>
  <c r="H55" i="1"/>
  <c r="G55" i="1"/>
  <c r="Q39" i="1"/>
  <c r="M71" i="1" l="1"/>
  <c r="M82" i="1" s="1"/>
  <c r="M81" i="1" s="1"/>
  <c r="L80" i="1"/>
  <c r="M39" i="1"/>
  <c r="M34" i="1"/>
  <c r="M29" i="1"/>
  <c r="M24" i="1"/>
  <c r="E25" i="1"/>
  <c r="E24" i="1" s="1"/>
  <c r="M19" i="1"/>
  <c r="M14" i="1"/>
  <c r="K55" i="1"/>
  <c r="J55" i="1"/>
  <c r="L55" i="1"/>
  <c r="E58" i="1"/>
  <c r="F55" i="1"/>
  <c r="I55" i="1"/>
  <c r="L71" i="1" l="1"/>
  <c r="L83" i="1"/>
  <c r="L77" i="1"/>
  <c r="L87" i="1" s="1"/>
  <c r="L97" i="1" s="1"/>
  <c r="L103" i="1" s="1"/>
  <c r="K77" i="1"/>
  <c r="K80" i="1"/>
  <c r="L39" i="1"/>
  <c r="L34" i="1"/>
  <c r="L29" i="1"/>
  <c r="L48" i="1"/>
  <c r="L76" i="1" l="1"/>
  <c r="K71" i="1"/>
  <c r="K83" i="1"/>
  <c r="K76" i="1"/>
  <c r="J77" i="1"/>
  <c r="J80" i="1"/>
  <c r="K39" i="1"/>
  <c r="K34" i="1"/>
  <c r="K29" i="1"/>
  <c r="K87" i="1"/>
  <c r="K97" i="1" s="1"/>
  <c r="K103" i="1" s="1"/>
  <c r="L90" i="1"/>
  <c r="L44" i="1"/>
  <c r="K48" i="1"/>
  <c r="Q16" i="1"/>
  <c r="Q14" i="1" l="1"/>
  <c r="Q46" i="1"/>
  <c r="Q88" i="1" s="1"/>
  <c r="J71" i="1"/>
  <c r="J83" i="1"/>
  <c r="J76" i="1"/>
  <c r="I77" i="1"/>
  <c r="I80" i="1"/>
  <c r="J39" i="1"/>
  <c r="J34" i="1"/>
  <c r="J29" i="1"/>
  <c r="J87" i="1"/>
  <c r="J97" i="1" s="1"/>
  <c r="J103" i="1" s="1"/>
  <c r="J48" i="1"/>
  <c r="L100" i="1"/>
  <c r="L106" i="1" s="1"/>
  <c r="L86" i="1"/>
  <c r="L96" i="1" s="1"/>
  <c r="L102" i="1" s="1"/>
  <c r="K90" i="1"/>
  <c r="K44" i="1"/>
  <c r="E17" i="1"/>
  <c r="E16" i="1"/>
  <c r="Q98" i="1" l="1"/>
  <c r="Q104" i="1" s="1"/>
  <c r="Q86" i="1"/>
  <c r="Q96" i="1" s="1"/>
  <c r="Q102" i="1" s="1"/>
  <c r="I71" i="1"/>
  <c r="I83" i="1"/>
  <c r="E83" i="1" s="1"/>
  <c r="H77" i="1"/>
  <c r="I76" i="1"/>
  <c r="H80" i="1"/>
  <c r="I39" i="1"/>
  <c r="I34" i="1"/>
  <c r="I29" i="1"/>
  <c r="I87" i="1"/>
  <c r="I97" i="1" s="1"/>
  <c r="I103" i="1" s="1"/>
  <c r="J44" i="1"/>
  <c r="J90" i="1"/>
  <c r="K100" i="1"/>
  <c r="K106" i="1" s="1"/>
  <c r="K86" i="1"/>
  <c r="K96" i="1" s="1"/>
  <c r="K102" i="1" s="1"/>
  <c r="I48" i="1"/>
  <c r="E88" i="1"/>
  <c r="E98" i="1" s="1"/>
  <c r="E104" i="1" s="1"/>
  <c r="E89" i="1"/>
  <c r="E99" i="1" s="1"/>
  <c r="E105" i="1" s="1"/>
  <c r="E57" i="1"/>
  <c r="E47" i="1"/>
  <c r="Q44" i="1"/>
  <c r="E59" i="1" s="1"/>
  <c r="E46" i="1"/>
  <c r="L14" i="1"/>
  <c r="K14" i="1"/>
  <c r="J14" i="1"/>
  <c r="I14" i="1"/>
  <c r="Q19" i="1"/>
  <c r="L19" i="1"/>
  <c r="K19" i="1"/>
  <c r="J19" i="1"/>
  <c r="I19" i="1"/>
  <c r="L24" i="1"/>
  <c r="K24" i="1"/>
  <c r="J24" i="1"/>
  <c r="I24" i="1"/>
  <c r="H24" i="1"/>
  <c r="G24" i="1"/>
  <c r="F24" i="1"/>
  <c r="E50" i="1"/>
  <c r="L50" i="1"/>
  <c r="K50" i="1"/>
  <c r="J50" i="1"/>
  <c r="I50" i="1"/>
  <c r="H50" i="1"/>
  <c r="G50" i="1"/>
  <c r="F50" i="1"/>
  <c r="H71" i="1" l="1"/>
  <c r="H76" i="1"/>
  <c r="G77" i="1"/>
  <c r="F61" i="1"/>
  <c r="G80" i="1"/>
  <c r="H39" i="1"/>
  <c r="H34" i="1"/>
  <c r="H29" i="1"/>
  <c r="H19" i="1"/>
  <c r="H87" i="1"/>
  <c r="H97" i="1" s="1"/>
  <c r="H103" i="1" s="1"/>
  <c r="I90" i="1"/>
  <c r="I44" i="1"/>
  <c r="H48" i="1"/>
  <c r="H14" i="1"/>
  <c r="J100" i="1"/>
  <c r="J106" i="1" s="1"/>
  <c r="J86" i="1"/>
  <c r="J96" i="1" s="1"/>
  <c r="J102" i="1" s="1"/>
  <c r="E56" i="1"/>
  <c r="E55" i="1" s="1"/>
  <c r="G61" i="1"/>
  <c r="H61" i="1"/>
  <c r="I61" i="1"/>
  <c r="I82" i="1" s="1"/>
  <c r="I81" i="1" s="1"/>
  <c r="J61" i="1"/>
  <c r="J82" i="1" s="1"/>
  <c r="J81" i="1" s="1"/>
  <c r="K61" i="1"/>
  <c r="K82" i="1" s="1"/>
  <c r="K81" i="1" s="1"/>
  <c r="L61" i="1"/>
  <c r="L82" i="1" s="1"/>
  <c r="L81" i="1" s="1"/>
  <c r="Q61" i="1"/>
  <c r="Q82" i="1" s="1"/>
  <c r="Q81" i="1" s="1"/>
  <c r="F77" i="1" l="1"/>
  <c r="E77" i="1" s="1"/>
  <c r="G71" i="1"/>
  <c r="E67" i="1"/>
  <c r="E92" i="1" s="1"/>
  <c r="G76" i="1"/>
  <c r="E65" i="1"/>
  <c r="E95" i="1" s="1"/>
  <c r="F80" i="1"/>
  <c r="G39" i="1"/>
  <c r="G34" i="1"/>
  <c r="G29" i="1"/>
  <c r="G19" i="1"/>
  <c r="G87" i="1"/>
  <c r="G97" i="1" s="1"/>
  <c r="G103" i="1" s="1"/>
  <c r="I100" i="1"/>
  <c r="I106" i="1" s="1"/>
  <c r="I86" i="1"/>
  <c r="I96" i="1" s="1"/>
  <c r="I102" i="1" s="1"/>
  <c r="H90" i="1"/>
  <c r="H44" i="1"/>
  <c r="G48" i="1"/>
  <c r="G14" i="1"/>
  <c r="E82" i="1"/>
  <c r="E81" i="1" s="1"/>
  <c r="L95" i="1"/>
  <c r="K95" i="1"/>
  <c r="J95" i="1"/>
  <c r="I95" i="1"/>
  <c r="H95" i="1"/>
  <c r="G95" i="1"/>
  <c r="F95" i="1"/>
  <c r="L93" i="1"/>
  <c r="K93" i="1"/>
  <c r="J93" i="1"/>
  <c r="I93" i="1"/>
  <c r="H93" i="1"/>
  <c r="G93" i="1"/>
  <c r="L92" i="1"/>
  <c r="K92" i="1"/>
  <c r="J92" i="1"/>
  <c r="I92" i="1"/>
  <c r="H92" i="1"/>
  <c r="G92" i="1"/>
  <c r="F92" i="1"/>
  <c r="Q66" i="1"/>
  <c r="H66" i="1"/>
  <c r="I66" i="1"/>
  <c r="J66" i="1"/>
  <c r="K66" i="1"/>
  <c r="L66" i="1"/>
  <c r="F66" i="1"/>
  <c r="G66" i="1"/>
  <c r="F71" i="1" l="1"/>
  <c r="E72" i="1"/>
  <c r="E71" i="1" s="1"/>
  <c r="F76" i="1"/>
  <c r="E80" i="1"/>
  <c r="E76" i="1" s="1"/>
  <c r="F39" i="1"/>
  <c r="E40" i="1"/>
  <c r="E39" i="1" s="1"/>
  <c r="F34" i="1"/>
  <c r="E35" i="1"/>
  <c r="E34" i="1" s="1"/>
  <c r="F29" i="1"/>
  <c r="E30" i="1"/>
  <c r="E29" i="1" s="1"/>
  <c r="F45" i="1"/>
  <c r="E20" i="1"/>
  <c r="E19" i="1" s="1"/>
  <c r="F19" i="1"/>
  <c r="G90" i="1"/>
  <c r="G44" i="1"/>
  <c r="F48" i="1"/>
  <c r="E18" i="1"/>
  <c r="E14" i="1" s="1"/>
  <c r="F14" i="1"/>
  <c r="H100" i="1"/>
  <c r="H106" i="1" s="1"/>
  <c r="H86" i="1"/>
  <c r="H96" i="1" s="1"/>
  <c r="H102" i="1" s="1"/>
  <c r="E61" i="1"/>
  <c r="E66" i="1"/>
  <c r="F87" i="1" l="1"/>
  <c r="E45" i="1"/>
  <c r="G100" i="1"/>
  <c r="G106" i="1" s="1"/>
  <c r="G86" i="1"/>
  <c r="G96" i="1" s="1"/>
  <c r="G102" i="1" s="1"/>
  <c r="F44" i="1"/>
  <c r="F90" i="1"/>
  <c r="E48" i="1"/>
  <c r="E44" i="1" l="1"/>
  <c r="F97" i="1"/>
  <c r="F103" i="1" s="1"/>
  <c r="E87" i="1"/>
  <c r="E97" i="1" s="1"/>
  <c r="F100" i="1"/>
  <c r="F106" i="1" s="1"/>
  <c r="E90" i="1"/>
  <c r="F86" i="1"/>
  <c r="F96" i="1" s="1"/>
  <c r="F102" i="1" s="1"/>
  <c r="E103" i="1" l="1"/>
  <c r="E108" i="1"/>
  <c r="E100" i="1"/>
  <c r="E106" i="1" s="1"/>
  <c r="E86" i="1"/>
  <c r="E96" i="1" s="1"/>
  <c r="E102" i="1" s="1"/>
</calcChain>
</file>

<file path=xl/sharedStrings.xml><?xml version="1.0" encoding="utf-8"?>
<sst xmlns="http://schemas.openxmlformats.org/spreadsheetml/2006/main" count="262" uniqueCount="135">
  <si>
    <t>№ п/п</t>
  </si>
  <si>
    <t>Источники финансирования</t>
  </si>
  <si>
    <t>всего</t>
  </si>
  <si>
    <t>в том числе:</t>
  </si>
  <si>
    <t>Прочие расходы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</si>
  <si>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</si>
  <si>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</si>
  <si>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</si>
  <si>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</si>
  <si>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Таблица 2</t>
  </si>
  <si>
    <t>Всего по программе:</t>
  </si>
  <si>
    <t>инвестиции в объекты муниципальной собственности</t>
  </si>
  <si>
    <t>В том числе:</t>
  </si>
  <si>
    <t>Ответственный исполнитель/
Соисполнитель</t>
  </si>
  <si>
    <t>Номер основного мероприятия</t>
  </si>
  <si>
    <t>2019 г.</t>
  </si>
  <si>
    <t>2020 г.</t>
  </si>
  <si>
    <t>2021 г.</t>
  </si>
  <si>
    <t>2022 г.</t>
  </si>
  <si>
    <t>2023 г.</t>
  </si>
  <si>
    <t>2024 г.</t>
  </si>
  <si>
    <t>2025 г.</t>
  </si>
  <si>
    <t xml:space="preserve">Наименование целевых показателей </t>
  </si>
  <si>
    <t xml:space="preserve">Базовый показатель на начало реализации муниципальной программы </t>
  </si>
  <si>
    <t>Значения целевых показателей по годам</t>
  </si>
  <si>
    <t>Целевое значение показателя на момент окончания реализации муниципальной программы</t>
  </si>
  <si>
    <t xml:space="preserve">Таблица 1 </t>
  </si>
  <si>
    <t>Значение показателя по годам</t>
  </si>
  <si>
    <t xml:space="preserve">2030 гг. </t>
  </si>
  <si>
    <t>Наименование муниципальных услуг (работ)</t>
  </si>
  <si>
    <t>Наименование показателя объема (единицы измерения) муниципальных  услуг (работ)</t>
  </si>
  <si>
    <t>Значение показателя на момент окончания реализации муниципальной программы</t>
  </si>
  <si>
    <t>Сводные показатели муниципальных заданий</t>
  </si>
  <si>
    <t>Основное мероприятие муниципальной программы (их связь с целевыми показателями муниципальной программы)</t>
  </si>
  <si>
    <t>Ответственный исполнитель (управление образования администрации города Покачи)</t>
  </si>
  <si>
    <t xml:space="preserve">Соисполнитель </t>
  </si>
  <si>
    <t>1.1.</t>
  </si>
  <si>
    <t>2.1.</t>
  </si>
  <si>
    <t>3.1.</t>
  </si>
  <si>
    <t>4.1.</t>
  </si>
  <si>
    <t>5.1.</t>
  </si>
  <si>
    <t>Управление образования администраци города Покачи</t>
  </si>
  <si>
    <t xml:space="preserve">Реализация основных общеобразовательных программ начального общего образования </t>
  </si>
  <si>
    <t>Число обучающихся (человек)</t>
  </si>
  <si>
    <t xml:space="preserve">Реализация основных общеобразовательных программ  основного  общего образования </t>
  </si>
  <si>
    <t xml:space="preserve">Реализация основных общеобразовательных программ  среднего  общего образования </t>
  </si>
  <si>
    <t>Таблица 5</t>
  </si>
  <si>
    <t>I. Подпрограмма "Общее образование"</t>
  </si>
  <si>
    <t>1.2.</t>
  </si>
  <si>
    <t>1.3.</t>
  </si>
  <si>
    <t>1.4.</t>
  </si>
  <si>
    <t>1.5.</t>
  </si>
  <si>
    <t>1.6.</t>
  </si>
  <si>
    <t>II. Подпрограмма "Развитие гражданской активности у обучающихся образовательных организаций"</t>
  </si>
  <si>
    <t>III. Подпрограмма "Ресурсное обеспечение в сфере образования"</t>
  </si>
  <si>
    <t>3.2.</t>
  </si>
  <si>
    <t>3.3.</t>
  </si>
  <si>
    <t>Всего по подпрограмме I:</t>
  </si>
  <si>
    <t>В том числе 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</si>
  <si>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Всего по подпрограмме II:</t>
  </si>
  <si>
    <t>Всего по подпрограмме III:</t>
  </si>
  <si>
    <t>12</t>
  </si>
  <si>
    <t>15</t>
  </si>
  <si>
    <t>Региональный проект "Поддержка семей, имеющих детей" (2)</t>
  </si>
  <si>
    <t>Региональный проект "Учитель будущего" (1)</t>
  </si>
  <si>
    <t>Число человеко-дней пребывания (человеко-день)</t>
  </si>
  <si>
    <t>Завтраки</t>
  </si>
  <si>
    <t>Социальная поддержка</t>
  </si>
  <si>
    <t xml:space="preserve">Обучающиеся общеобразовательных организаций с ограниченными возможностями здоровья, обучение которых организовано на дому (компенсация)
</t>
  </si>
  <si>
    <t>5.2.</t>
  </si>
  <si>
    <t>5.3.</t>
  </si>
  <si>
    <t>Организация отдыха детей и молодежи:</t>
  </si>
  <si>
    <t>Предоставление питания:</t>
  </si>
  <si>
    <t>4.2.</t>
  </si>
  <si>
    <t>В каникулярное время с дневным пребыванием ("Профильная школа" краткосрочного пребывания)</t>
  </si>
  <si>
    <t>6.</t>
  </si>
  <si>
    <t xml:space="preserve">Реализация основных общеобразовательных программ дошкольного образования 
(до 3 лет)
</t>
  </si>
  <si>
    <t xml:space="preserve">Реализация основных общеобразовательных программ дошкольного образования 
(от 3 до 8 лет)
</t>
  </si>
  <si>
    <t>В каникулярное время с дневным пребыванием (Общеобразовательные организации)</t>
  </si>
  <si>
    <t>Число детей (человек)</t>
  </si>
  <si>
    <t>11.1.</t>
  </si>
  <si>
    <t>11.2.</t>
  </si>
  <si>
    <t>12.1.</t>
  </si>
  <si>
    <t>12.2.</t>
  </si>
  <si>
    <t>Региональный проект "Современная школа" (3)</t>
  </si>
  <si>
    <t>Региональный проект "Успех каждого ребенка" (4,5,6)</t>
  </si>
  <si>
    <t>Региональный проект "Социальная активность" (7)</t>
  </si>
  <si>
    <t>Региональный проект "Современная школа" (9)</t>
  </si>
  <si>
    <t>Региональный проект "Содействие занятости женщин - создание условий дошкольного образования для детей в возрасте до трех лет" (8)</t>
  </si>
  <si>
    <t>Обеспечение комплексной безопасности образовательных организаций города Покачи (8, 11, 12)</t>
  </si>
  <si>
    <t>Обеспечение реализации основных общеобразовательных программ в образовательных организациях, расположенных на территории города Покачи (1-12)</t>
  </si>
  <si>
    <t>Региональный проект "Цифровая образовательная среда" (10)</t>
  </si>
  <si>
    <t>7.</t>
  </si>
  <si>
    <t>8.</t>
  </si>
  <si>
    <t>9.</t>
  </si>
  <si>
    <t>10.</t>
  </si>
  <si>
    <r>
      <t xml:space="preserve">Количество педагогических работников принявших участие в конкурсах профессионального мастерства (чел.) </t>
    </r>
    <r>
      <rPr>
        <sz val="8"/>
        <color theme="1"/>
        <rFont val="Times New Roman"/>
        <family val="1"/>
        <charset val="204"/>
      </rPr>
      <t>&lt;1&gt;</t>
    </r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</si>
  <si>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(ед.)&lt;2&gt;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</si>
  <si>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 (чел.)&lt;3&gt;</t>
  </si>
  <si>
    <t>Количество обучающихся 5 - 11 классов, принявших участие во Всероссийской олимпиаде школьников (чел.)&lt;4&gt;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</si>
  <si>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 (чел.)&lt;5&gt;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</si>
  <si>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(профессинальными областями деятельности) с учетом реализации проекта "Билет в будущее" (чел.)&lt;6&gt;</t>
  </si>
  <si>
    <t>Численность обучающихся, вовлеченных в деятельность общественных объединений на базе образовательных организаций общего образования (чел.)&lt;7&gt;</t>
  </si>
  <si>
    <t>Число дошкольных и общеобразовательных организаций города Покачи, принятых к началу нового учебного года (ед.)&lt;8&gt;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</si>
  <si>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 (ед.)&lt;9&gt;</t>
  </si>
  <si>
    <t>Количество общеобразовательных организаций города Покачи обеспеченных Интернет-соединением со скоростью соединения не менее 100Мб\с (ед.)&lt;10&gt;</t>
  </si>
  <si>
    <t>&lt;8&gt; Акты готовности образовательных организаций к новому учебному году.</t>
  </si>
  <si>
    <t>Численность учащихся, занимающихся в муниципальных общеобразовательных учреждениях в одну смену (чел.), (Чуч.1см.)</t>
  </si>
  <si>
    <t>Общая численность учащихся в муниципальных общеобразовательных учреждениях (чел.), (Чуч.всего)</t>
  </si>
  <si>
    <t>Численность детей в возрасте 1-6 лет, состоящих на учете для определения в муниципальные дошкольные образовательные организации (чел.), (Чд.уч.1-6 )</t>
  </si>
  <si>
    <t>Численность детей в возрасте 1-6 лет (чел.), (Чд.1-6)</t>
  </si>
  <si>
    <t>№ показателя</t>
  </si>
  <si>
    <t xml:space="preserve">Распределение финансовых ресурсов муниципальной программы  
</t>
  </si>
  <si>
    <t xml:space="preserve">Финансовые затраты на реализацию
(рублей)
</t>
  </si>
  <si>
    <t>Организация отдыха детей и молодежи (Дошкольные организации)</t>
  </si>
  <si>
    <t xml:space="preserve">Целевые показатели 
муниципальной программы 
</t>
  </si>
  <si>
    <t>&lt;4&gt; Итоговая справка (форма 2) "Количественные данные об участниках школьного и муниципального этапов всероссийской олимпиады школьников".</t>
  </si>
  <si>
    <t xml:space="preserve">&lt;10&gt; Приказ управления образования администрации города Покачи от 31.05.2019 №196-О "Об утверждении плана мероприятий («дорожной карты») по реализации регионального проекта «Цифровая образовательная среда» на территории города Покачи в 2019 -2024 г.г.".
</t>
  </si>
  <si>
    <t xml:space="preserve">Доля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организациях (%),                                                                                                                                                                                                                                                                 Чуч.1см. / Чуч.всего х 100%
</t>
  </si>
  <si>
    <t xml:space="preserve"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 (%),                                                                                                                                                                                                                                     Чд.уч.1-6 / Чд.1-6 х 100%
</t>
  </si>
  <si>
    <t>&lt;1&gt; Приказ управления образования администрации г. Покачи "Об итогах проведения муниципального конкурса профессионального мастерства в сфере образования "Педагог года"</t>
  </si>
  <si>
    <t xml:space="preserve">Присмотр и уход
(физические лица до 3 лет)
</t>
  </si>
  <si>
    <t xml:space="preserve">Присмотр и уход
(физические лица от 3 до 8)
</t>
  </si>
  <si>
    <t>Приложение 2</t>
  </si>
  <si>
    <t>к постановлению администрации города Покачи</t>
  </si>
  <si>
    <t>Приложение 3</t>
  </si>
  <si>
    <t>Приложение 4</t>
  </si>
  <si>
    <t xml:space="preserve">&lt;5&gt; Совместный приказ управления образования  администрации города Покачи и управления культуры, спорта и молодёжной политики администрации города Покачи от 23.05.2019 № 163-О/№ 97 «Об утверждении плана мероприятий («дорожной карты») по реализации регионального проекта «Успех каждого ребенка» на территории города Покачи в 2019 -2024 г.г.»; Паспорт портфеля проектов "Образование"
</t>
  </si>
  <si>
    <t xml:space="preserve">&lt;6&gt; Совместный приказ управления образования  администрации города Покачи и управления культуры, спорта и молодёжной политики администрации города Покачи от 23.05.2019 № 163-О/№ 97 «Об утверждении плана мероприятий («дорожной карты») по реализации регионального проекта «Успех каждого ребенка» на территории города Покачи в 2019 -2024 г.г.»; Паспорт портфеля проектов "Образование"
</t>
  </si>
  <si>
    <t xml:space="preserve">&lt;7&gt; Совместный приказ управления образования администрации города Покачи и управления культуры, спорта и молодёжной политики администрации города Покачи от 23.05.2019 № 164-О/№ 98 «Об утверждении плана роприятий («дорожной карты») по реализации регионального проекта «Социальная активность» на территории города Покачи в 2019 -2024 г.г.»; Паспорт портфеля проектов "Образование"
</t>
  </si>
  <si>
    <t>&lt;3&gt; Приложение 5.3. к протоколу заседания Проектного комитета ХМАО - Югры от 23.10.2019 №12</t>
  </si>
  <si>
    <t>&lt;9&gt; Приложение 5.3. к протоколу заседания Проектного комитета ХМАО - Югры от 23.10.2019 №12</t>
  </si>
  <si>
    <t>&lt;2&gt; Приказ управления образования администрации г. Покачи от 31.05.2019 №194-О Об утверждении плана мероприятий («дорожной карты») по реализации регионального проекта «Поддержка семей, имеющих детей» на территории города Покачи в 2019 -2024 г.г.; Приложение 4.4. к протоколу заседания Проектного комитета ХМАО-Югры от 17.06.2019 №8</t>
  </si>
  <si>
    <t>от 10.03.2020 № 208</t>
  </si>
  <si>
    <t>от_10.03.2020_№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</si>
</sst>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view="pageBreakPreview" zoomScale="69" zoomScaleNormal="80" zoomScaleSheetLayoutView="69" workbookViewId="0">
      <selection activeCell="M3" sqref="M3:P3"/>
    </sheetView>
  </sheetViews>
  <sheetFormatPr defaultColWidth="9.109375" defaultRowHeight="15.6" x14ac:dyDescent="0.3"/>
  <cols>
    <col min="1" max="1" width="7.33203125" style="1" bestFit="1" customWidth="1"/>
    <col min="2" max="2" width="84.88671875" style="1" customWidth="1"/>
    <col min="3" max="3" width="20.6640625" style="1" customWidth="1"/>
    <col min="4" max="15" width="13.5546875" style="1" customWidth="1"/>
    <col min="16" max="16" width="19.109375" style="1" customWidth="1"/>
    <col min="17" max="17" width="15.6640625" style="1" customWidth="1"/>
    <col min="18" max="16384" width="9.109375" style="1"/>
  </cols>
  <sheetData>
    <row r="1" spans="1:17" x14ac:dyDescent="0.3">
      <c r="O1" s="46" t="s">
        <v>123</v>
      </c>
      <c r="P1" s="46"/>
    </row>
    <row r="2" spans="1:17" x14ac:dyDescent="0.3">
      <c r="M2" s="46" t="s">
        <v>124</v>
      </c>
      <c r="N2" s="46"/>
      <c r="O2" s="46"/>
      <c r="P2" s="46"/>
    </row>
    <row r="3" spans="1:17" x14ac:dyDescent="0.3">
      <c r="M3" s="46" t="s">
        <v>133</v>
      </c>
      <c r="N3" s="46"/>
      <c r="O3" s="46"/>
      <c r="P3" s="46"/>
    </row>
    <row r="6" spans="1:17" x14ac:dyDescent="0.3">
      <c r="A6" s="5"/>
      <c r="B6" s="5"/>
      <c r="C6" s="5"/>
      <c r="D6" s="5"/>
      <c r="E6" s="5"/>
      <c r="F6" s="5"/>
      <c r="G6" s="5"/>
      <c r="H6" s="5"/>
      <c r="I6" s="5"/>
      <c r="J6" s="5"/>
      <c r="P6" s="33"/>
      <c r="Q6" s="5"/>
    </row>
    <row r="7" spans="1:17" x14ac:dyDescent="0.3">
      <c r="K7" s="33"/>
      <c r="L7" s="33"/>
      <c r="M7" s="33"/>
      <c r="N7" s="33"/>
      <c r="O7" s="33"/>
      <c r="P7" s="28" t="s">
        <v>26</v>
      </c>
    </row>
    <row r="8" spans="1:17" ht="51.75" customHeight="1" x14ac:dyDescent="0.3">
      <c r="A8" s="47" t="s">
        <v>115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7" ht="97.5" customHeight="1" x14ac:dyDescent="0.3">
      <c r="A9" s="48" t="s">
        <v>111</v>
      </c>
      <c r="B9" s="48" t="s">
        <v>22</v>
      </c>
      <c r="C9" s="48" t="s">
        <v>23</v>
      </c>
      <c r="D9" s="49" t="s">
        <v>24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1"/>
      <c r="P9" s="48" t="s">
        <v>25</v>
      </c>
    </row>
    <row r="10" spans="1:17" x14ac:dyDescent="0.3">
      <c r="A10" s="48"/>
      <c r="B10" s="48"/>
      <c r="C10" s="48"/>
      <c r="D10" s="11">
        <v>2019</v>
      </c>
      <c r="E10" s="11">
        <v>2020</v>
      </c>
      <c r="F10" s="11">
        <v>2021</v>
      </c>
      <c r="G10" s="11">
        <v>2022</v>
      </c>
      <c r="H10" s="11">
        <v>2023</v>
      </c>
      <c r="I10" s="11">
        <v>2024</v>
      </c>
      <c r="J10" s="11">
        <v>2025</v>
      </c>
      <c r="K10" s="11">
        <v>2026</v>
      </c>
      <c r="L10" s="38">
        <v>2027</v>
      </c>
      <c r="M10" s="38">
        <v>2028</v>
      </c>
      <c r="N10" s="38">
        <v>2029</v>
      </c>
      <c r="O10" s="38">
        <v>2030</v>
      </c>
      <c r="P10" s="48"/>
    </row>
    <row r="11" spans="1:17" x14ac:dyDescent="0.3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38">
        <v>12</v>
      </c>
      <c r="M11" s="38">
        <v>13</v>
      </c>
      <c r="N11" s="38">
        <v>14</v>
      </c>
      <c r="O11" s="38">
        <v>15</v>
      </c>
      <c r="P11" s="11">
        <v>16</v>
      </c>
    </row>
    <row r="12" spans="1:17" ht="38.25" customHeight="1" x14ac:dyDescent="0.3">
      <c r="A12" s="17">
        <v>1</v>
      </c>
      <c r="B12" s="31" t="s">
        <v>96</v>
      </c>
      <c r="C12" s="19" t="s">
        <v>61</v>
      </c>
      <c r="D12" s="19" t="s">
        <v>61</v>
      </c>
      <c r="E12" s="19" t="s">
        <v>62</v>
      </c>
      <c r="F12" s="19" t="s">
        <v>62</v>
      </c>
      <c r="G12" s="19" t="s">
        <v>62</v>
      </c>
      <c r="H12" s="19" t="s">
        <v>62</v>
      </c>
      <c r="I12" s="19" t="s">
        <v>62</v>
      </c>
      <c r="J12" s="19" t="s">
        <v>62</v>
      </c>
      <c r="K12" s="19" t="s">
        <v>62</v>
      </c>
      <c r="L12" s="19" t="s">
        <v>62</v>
      </c>
      <c r="M12" s="19" t="s">
        <v>62</v>
      </c>
      <c r="N12" s="19" t="s">
        <v>62</v>
      </c>
      <c r="O12" s="19" t="s">
        <v>62</v>
      </c>
      <c r="P12" s="19" t="s">
        <v>62</v>
      </c>
    </row>
    <row r="13" spans="1:17" ht="61.5" customHeight="1" x14ac:dyDescent="0.3">
      <c r="A13" s="17">
        <v>2</v>
      </c>
      <c r="B13" s="31" t="s">
        <v>97</v>
      </c>
      <c r="C13" s="17">
        <v>50</v>
      </c>
      <c r="D13" s="17">
        <v>50</v>
      </c>
      <c r="E13" s="17">
        <v>98</v>
      </c>
      <c r="F13" s="17">
        <v>150</v>
      </c>
      <c r="G13" s="17">
        <v>200</v>
      </c>
      <c r="H13" s="17">
        <v>250</v>
      </c>
      <c r="I13" s="17">
        <v>300</v>
      </c>
      <c r="J13" s="17">
        <v>300</v>
      </c>
      <c r="K13" s="17">
        <v>300</v>
      </c>
      <c r="L13" s="17">
        <v>300</v>
      </c>
      <c r="M13" s="17">
        <v>300</v>
      </c>
      <c r="N13" s="17">
        <v>300</v>
      </c>
      <c r="O13" s="17">
        <v>300</v>
      </c>
      <c r="P13" s="17">
        <v>300</v>
      </c>
    </row>
    <row r="14" spans="1:17" ht="48.75" customHeight="1" x14ac:dyDescent="0.3">
      <c r="A14" s="17">
        <v>3</v>
      </c>
      <c r="B14" s="31" t="s">
        <v>98</v>
      </c>
      <c r="C14" s="17">
        <v>579</v>
      </c>
      <c r="D14" s="17">
        <v>579</v>
      </c>
      <c r="E14" s="17">
        <v>2141</v>
      </c>
      <c r="F14" s="17">
        <v>2141</v>
      </c>
      <c r="G14" s="17">
        <v>2141</v>
      </c>
      <c r="H14" s="17">
        <v>2141</v>
      </c>
      <c r="I14" s="17">
        <v>2141</v>
      </c>
      <c r="J14" s="17">
        <v>2141</v>
      </c>
      <c r="K14" s="17">
        <v>2141</v>
      </c>
      <c r="L14" s="17">
        <v>2141</v>
      </c>
      <c r="M14" s="17">
        <v>2141</v>
      </c>
      <c r="N14" s="17">
        <v>2141</v>
      </c>
      <c r="O14" s="17">
        <v>2141</v>
      </c>
      <c r="P14" s="17">
        <v>2141</v>
      </c>
    </row>
    <row r="15" spans="1:17" ht="30.75" customHeight="1" x14ac:dyDescent="0.3">
      <c r="A15" s="17">
        <v>4</v>
      </c>
      <c r="B15" s="31" t="s">
        <v>99</v>
      </c>
      <c r="C15" s="17">
        <v>903</v>
      </c>
      <c r="D15" s="17">
        <v>903</v>
      </c>
      <c r="E15" s="17">
        <v>903</v>
      </c>
      <c r="F15" s="17">
        <v>903</v>
      </c>
      <c r="G15" s="17">
        <v>903</v>
      </c>
      <c r="H15" s="17">
        <v>903</v>
      </c>
      <c r="I15" s="17">
        <v>903</v>
      </c>
      <c r="J15" s="17">
        <v>903</v>
      </c>
      <c r="K15" s="17">
        <v>903</v>
      </c>
      <c r="L15" s="17">
        <v>903</v>
      </c>
      <c r="M15" s="17">
        <v>903</v>
      </c>
      <c r="N15" s="17">
        <v>903</v>
      </c>
      <c r="O15" s="17">
        <v>903</v>
      </c>
      <c r="P15" s="17">
        <v>903</v>
      </c>
    </row>
    <row r="16" spans="1:17" ht="77.25" customHeight="1" x14ac:dyDescent="0.3">
      <c r="A16" s="17">
        <v>5</v>
      </c>
      <c r="B16" s="31" t="s">
        <v>100</v>
      </c>
      <c r="C16" s="17">
        <v>550</v>
      </c>
      <c r="D16" s="17">
        <v>550</v>
      </c>
      <c r="E16" s="17">
        <v>460</v>
      </c>
      <c r="F16" s="17">
        <v>520</v>
      </c>
      <c r="G16" s="17">
        <v>560</v>
      </c>
      <c r="H16" s="17">
        <v>650</v>
      </c>
      <c r="I16" s="17">
        <v>660</v>
      </c>
      <c r="J16" s="17">
        <v>660</v>
      </c>
      <c r="K16" s="17">
        <v>660</v>
      </c>
      <c r="L16" s="17">
        <v>660</v>
      </c>
      <c r="M16" s="17">
        <v>660</v>
      </c>
      <c r="N16" s="17">
        <v>660</v>
      </c>
      <c r="O16" s="17">
        <v>660</v>
      </c>
      <c r="P16" s="17">
        <v>660</v>
      </c>
    </row>
    <row r="17" spans="1:16" ht="53.25" customHeight="1" x14ac:dyDescent="0.3">
      <c r="A17" s="17">
        <v>6</v>
      </c>
      <c r="B17" s="25" t="s">
        <v>101</v>
      </c>
      <c r="C17" s="10">
        <v>90</v>
      </c>
      <c r="D17" s="10">
        <v>90</v>
      </c>
      <c r="E17" s="10">
        <v>60</v>
      </c>
      <c r="F17" s="10">
        <v>90</v>
      </c>
      <c r="G17" s="10">
        <v>120</v>
      </c>
      <c r="H17" s="10">
        <v>150</v>
      </c>
      <c r="I17" s="10">
        <v>162</v>
      </c>
      <c r="J17" s="41">
        <v>162</v>
      </c>
      <c r="K17" s="41">
        <v>162</v>
      </c>
      <c r="L17" s="41">
        <v>162</v>
      </c>
      <c r="M17" s="41">
        <v>162</v>
      </c>
      <c r="N17" s="41">
        <v>162</v>
      </c>
      <c r="O17" s="41">
        <v>162</v>
      </c>
      <c r="P17" s="41">
        <v>162</v>
      </c>
    </row>
    <row r="18" spans="1:16" ht="31.5" customHeight="1" x14ac:dyDescent="0.3">
      <c r="A18" s="17">
        <v>7</v>
      </c>
      <c r="B18" s="25" t="s">
        <v>102</v>
      </c>
      <c r="C18" s="13">
        <v>741</v>
      </c>
      <c r="D18" s="13">
        <v>741</v>
      </c>
      <c r="E18" s="13">
        <v>1154</v>
      </c>
      <c r="F18" s="13">
        <v>1590</v>
      </c>
      <c r="G18" s="13">
        <v>2047</v>
      </c>
      <c r="H18" s="13">
        <v>2518</v>
      </c>
      <c r="I18" s="13">
        <v>3015</v>
      </c>
      <c r="J18" s="22">
        <v>3015</v>
      </c>
      <c r="K18" s="22">
        <v>3015</v>
      </c>
      <c r="L18" s="40">
        <v>3015</v>
      </c>
      <c r="M18" s="40">
        <v>3015</v>
      </c>
      <c r="N18" s="40">
        <v>3015</v>
      </c>
      <c r="O18" s="40">
        <v>3015</v>
      </c>
      <c r="P18" s="22">
        <v>3015</v>
      </c>
    </row>
    <row r="19" spans="1:16" ht="31.5" customHeight="1" x14ac:dyDescent="0.3">
      <c r="A19" s="17">
        <v>8</v>
      </c>
      <c r="B19" s="25" t="s">
        <v>103</v>
      </c>
      <c r="C19" s="14">
        <v>8</v>
      </c>
      <c r="D19" s="14">
        <v>8</v>
      </c>
      <c r="E19" s="14">
        <v>8</v>
      </c>
      <c r="F19" s="14">
        <v>8</v>
      </c>
      <c r="G19" s="14">
        <v>8</v>
      </c>
      <c r="H19" s="14">
        <v>8</v>
      </c>
      <c r="I19" s="14">
        <v>8</v>
      </c>
      <c r="J19" s="14">
        <v>8</v>
      </c>
      <c r="K19" s="14">
        <v>8</v>
      </c>
      <c r="L19" s="40">
        <v>8</v>
      </c>
      <c r="M19" s="40">
        <v>8</v>
      </c>
      <c r="N19" s="40">
        <v>8</v>
      </c>
      <c r="O19" s="40">
        <v>8</v>
      </c>
      <c r="P19" s="14">
        <v>8</v>
      </c>
    </row>
    <row r="20" spans="1:16" ht="66.75" customHeight="1" x14ac:dyDescent="0.3">
      <c r="A20" s="17">
        <v>9</v>
      </c>
      <c r="B20" s="25" t="s">
        <v>104</v>
      </c>
      <c r="C20" s="22">
        <v>1</v>
      </c>
      <c r="D20" s="22">
        <v>1</v>
      </c>
      <c r="E20" s="22">
        <v>1</v>
      </c>
      <c r="F20" s="43">
        <v>1</v>
      </c>
      <c r="G20" s="43">
        <v>1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43">
        <v>2</v>
      </c>
      <c r="P20" s="43">
        <v>2</v>
      </c>
    </row>
    <row r="21" spans="1:16" ht="35.25" customHeight="1" x14ac:dyDescent="0.3">
      <c r="A21" s="17">
        <v>10</v>
      </c>
      <c r="B21" s="25" t="s">
        <v>105</v>
      </c>
      <c r="C21" s="26">
        <v>3</v>
      </c>
      <c r="D21" s="26">
        <v>3</v>
      </c>
      <c r="E21" s="26">
        <v>3</v>
      </c>
      <c r="F21" s="26">
        <v>3</v>
      </c>
      <c r="G21" s="26">
        <v>3</v>
      </c>
      <c r="H21" s="26">
        <v>3</v>
      </c>
      <c r="I21" s="26">
        <v>3</v>
      </c>
      <c r="J21" s="26">
        <v>3</v>
      </c>
      <c r="K21" s="26">
        <v>3</v>
      </c>
      <c r="L21" s="40">
        <v>3</v>
      </c>
      <c r="M21" s="40">
        <v>3</v>
      </c>
      <c r="N21" s="40">
        <v>3</v>
      </c>
      <c r="O21" s="40">
        <v>3</v>
      </c>
      <c r="P21" s="26">
        <v>3</v>
      </c>
    </row>
    <row r="22" spans="1:16" ht="63.75" customHeight="1" x14ac:dyDescent="0.3">
      <c r="A22" s="17">
        <v>11</v>
      </c>
      <c r="B22" s="25" t="s">
        <v>118</v>
      </c>
      <c r="C22" s="27">
        <v>100</v>
      </c>
      <c r="D22" s="27">
        <v>100</v>
      </c>
      <c r="E22" s="27">
        <v>100</v>
      </c>
      <c r="F22" s="27">
        <v>100</v>
      </c>
      <c r="G22" s="27">
        <v>100</v>
      </c>
      <c r="H22" s="27">
        <v>100</v>
      </c>
      <c r="I22" s="27">
        <v>100</v>
      </c>
      <c r="J22" s="27">
        <v>100</v>
      </c>
      <c r="K22" s="27">
        <v>100</v>
      </c>
      <c r="L22" s="40">
        <v>100</v>
      </c>
      <c r="M22" s="40">
        <v>100</v>
      </c>
      <c r="N22" s="40">
        <v>100</v>
      </c>
      <c r="O22" s="40">
        <v>100</v>
      </c>
      <c r="P22" s="27">
        <v>100</v>
      </c>
    </row>
    <row r="23" spans="1:16" ht="27.6" x14ac:dyDescent="0.3">
      <c r="A23" s="17" t="s">
        <v>80</v>
      </c>
      <c r="B23" s="25" t="s">
        <v>107</v>
      </c>
      <c r="C23" s="27">
        <v>2090</v>
      </c>
      <c r="D23" s="27">
        <v>2090</v>
      </c>
      <c r="E23" s="27">
        <v>2090</v>
      </c>
      <c r="F23" s="27">
        <v>2090</v>
      </c>
      <c r="G23" s="27">
        <v>2090</v>
      </c>
      <c r="H23" s="27">
        <v>2090</v>
      </c>
      <c r="I23" s="27">
        <v>2090</v>
      </c>
      <c r="J23" s="27">
        <v>2090</v>
      </c>
      <c r="K23" s="27">
        <v>2090</v>
      </c>
      <c r="L23" s="40">
        <v>2090</v>
      </c>
      <c r="M23" s="40">
        <v>2090</v>
      </c>
      <c r="N23" s="40">
        <v>2090</v>
      </c>
      <c r="O23" s="40">
        <v>2090</v>
      </c>
      <c r="P23" s="27">
        <v>2090</v>
      </c>
    </row>
    <row r="24" spans="1:16" ht="35.25" customHeight="1" x14ac:dyDescent="0.3">
      <c r="A24" s="17" t="s">
        <v>81</v>
      </c>
      <c r="B24" s="25" t="s">
        <v>108</v>
      </c>
      <c r="C24" s="27">
        <v>2090</v>
      </c>
      <c r="D24" s="27">
        <v>2090</v>
      </c>
      <c r="E24" s="27">
        <v>2090</v>
      </c>
      <c r="F24" s="27">
        <v>2090</v>
      </c>
      <c r="G24" s="27">
        <v>2090</v>
      </c>
      <c r="H24" s="27">
        <v>2090</v>
      </c>
      <c r="I24" s="27">
        <v>2090</v>
      </c>
      <c r="J24" s="27">
        <v>2090</v>
      </c>
      <c r="K24" s="27">
        <v>2090</v>
      </c>
      <c r="L24" s="40">
        <v>2090</v>
      </c>
      <c r="M24" s="40">
        <v>2090</v>
      </c>
      <c r="N24" s="40">
        <v>2090</v>
      </c>
      <c r="O24" s="40">
        <v>2090</v>
      </c>
      <c r="P24" s="27">
        <v>2090</v>
      </c>
    </row>
    <row r="25" spans="1:16" ht="60.75" customHeight="1" x14ac:dyDescent="0.3">
      <c r="A25" s="17">
        <v>12</v>
      </c>
      <c r="B25" s="25" t="s">
        <v>119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40">
        <v>0</v>
      </c>
      <c r="M25" s="40">
        <v>0</v>
      </c>
      <c r="N25" s="40">
        <v>0</v>
      </c>
      <c r="O25" s="40">
        <v>0</v>
      </c>
      <c r="P25" s="27">
        <v>0</v>
      </c>
    </row>
    <row r="26" spans="1:16" ht="27.6" x14ac:dyDescent="0.3">
      <c r="A26" s="17" t="s">
        <v>82</v>
      </c>
      <c r="B26" s="25" t="s">
        <v>109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40">
        <v>0</v>
      </c>
      <c r="M26" s="40">
        <v>0</v>
      </c>
      <c r="N26" s="40">
        <v>0</v>
      </c>
      <c r="O26" s="40">
        <v>0</v>
      </c>
      <c r="P26" s="27">
        <v>0</v>
      </c>
    </row>
    <row r="27" spans="1:16" x14ac:dyDescent="0.3">
      <c r="A27" s="17" t="s">
        <v>83</v>
      </c>
      <c r="B27" s="25" t="s">
        <v>110</v>
      </c>
      <c r="C27" s="27">
        <v>1864</v>
      </c>
      <c r="D27" s="27">
        <v>1870</v>
      </c>
      <c r="E27" s="27">
        <v>1875</v>
      </c>
      <c r="F27" s="27">
        <v>1875</v>
      </c>
      <c r="G27" s="27">
        <v>1875</v>
      </c>
      <c r="H27" s="27">
        <v>1875</v>
      </c>
      <c r="I27" s="27">
        <v>1875</v>
      </c>
      <c r="J27" s="27">
        <v>1880</v>
      </c>
      <c r="K27" s="27">
        <v>1887</v>
      </c>
      <c r="L27" s="40">
        <v>1887</v>
      </c>
      <c r="M27" s="40">
        <v>1887</v>
      </c>
      <c r="N27" s="40">
        <v>1887</v>
      </c>
      <c r="O27" s="40">
        <v>1887</v>
      </c>
      <c r="P27" s="27">
        <v>1887</v>
      </c>
    </row>
    <row r="28" spans="1:16" x14ac:dyDescent="0.3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16" x14ac:dyDescent="0.3">
      <c r="A29" s="34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16" x14ac:dyDescent="0.3">
      <c r="B30" s="44" t="s">
        <v>120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36" customHeight="1" x14ac:dyDescent="0.3">
      <c r="B31" s="44" t="s">
        <v>132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</row>
    <row r="32" spans="1:16" ht="18.75" customHeight="1" x14ac:dyDescent="0.3">
      <c r="B32" s="44" t="s">
        <v>130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2:16" ht="15.75" customHeight="1" x14ac:dyDescent="0.3">
      <c r="B33" s="44" t="s">
        <v>116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</row>
    <row r="34" spans="2:16" ht="35.25" customHeight="1" x14ac:dyDescent="0.3">
      <c r="B34" s="44" t="s">
        <v>127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2:16" ht="33.75" customHeight="1" x14ac:dyDescent="0.3">
      <c r="B35" s="44" t="s">
        <v>128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2:16" ht="37.5" customHeight="1" x14ac:dyDescent="0.3">
      <c r="B36" s="44" t="s">
        <v>129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2:16" x14ac:dyDescent="0.3">
      <c r="B37" s="44" t="s">
        <v>106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2:16" ht="17.25" customHeight="1" x14ac:dyDescent="0.3">
      <c r="B38" s="44" t="s">
        <v>131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2:16" ht="34.5" customHeight="1" x14ac:dyDescent="0.3">
      <c r="B39" s="44" t="s">
        <v>117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2:16" x14ac:dyDescent="0.3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2:16" x14ac:dyDescent="0.3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</row>
  </sheetData>
  <mergeCells count="21">
    <mergeCell ref="O1:P1"/>
    <mergeCell ref="M2:P2"/>
    <mergeCell ref="M3:P3"/>
    <mergeCell ref="A8:P8"/>
    <mergeCell ref="A9:A10"/>
    <mergeCell ref="B9:B10"/>
    <mergeCell ref="C9:C10"/>
    <mergeCell ref="P9:P10"/>
    <mergeCell ref="D9:O9"/>
    <mergeCell ref="B30:P30"/>
    <mergeCell ref="B33:P33"/>
    <mergeCell ref="B38:P38"/>
    <mergeCell ref="B34:P34"/>
    <mergeCell ref="B35:P35"/>
    <mergeCell ref="B36:P36"/>
    <mergeCell ref="B37:P37"/>
    <mergeCell ref="B39:P39"/>
    <mergeCell ref="B40:P40"/>
    <mergeCell ref="B41:P41"/>
    <mergeCell ref="B31:P31"/>
    <mergeCell ref="B32:P32"/>
  </mergeCells>
  <printOptions horizontalCentered="1"/>
  <pageMargins left="0.23622047244094491" right="0.23622047244094491" top="0.39370078740157483" bottom="0.35433070866141736" header="0.11811023622047245" footer="0.31496062992125984"/>
  <pageSetup paperSize="9" scale="48" firstPageNumber="5" fitToHeight="2" orientation="landscape" useFirstPageNumber="1" r:id="rId1"/>
  <headerFooter>
    <oddHeader>&amp;L
&amp;C&amp;P</oddHeader>
  </headerFooter>
  <rowBreaks count="1" manualBreakCount="1">
    <brk id="3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view="pageBreakPreview" zoomScale="49" zoomScaleNormal="80" zoomScaleSheetLayoutView="49" workbookViewId="0">
      <selection activeCell="N3" sqref="N3:Q3"/>
    </sheetView>
  </sheetViews>
  <sheetFormatPr defaultColWidth="9.109375" defaultRowHeight="15.6" x14ac:dyDescent="0.3"/>
  <cols>
    <col min="1" max="1" width="12.6640625" style="1" customWidth="1"/>
    <col min="2" max="2" width="57" style="1" customWidth="1"/>
    <col min="3" max="3" width="27.5546875" style="1" customWidth="1"/>
    <col min="4" max="4" width="21.44140625" style="1" customWidth="1"/>
    <col min="5" max="5" width="18" style="1" customWidth="1"/>
    <col min="6" max="16" width="15.6640625" style="1" customWidth="1"/>
    <col min="17" max="17" width="17" style="1" customWidth="1"/>
    <col min="18" max="16384" width="9.109375" style="1"/>
  </cols>
  <sheetData>
    <row r="1" spans="1:17" x14ac:dyDescent="0.3">
      <c r="P1" s="46" t="s">
        <v>125</v>
      </c>
      <c r="Q1" s="46"/>
    </row>
    <row r="2" spans="1:17" x14ac:dyDescent="0.3">
      <c r="N2" s="46" t="s">
        <v>124</v>
      </c>
      <c r="O2" s="46"/>
      <c r="P2" s="46"/>
      <c r="Q2" s="46"/>
    </row>
    <row r="3" spans="1:17" x14ac:dyDescent="0.3">
      <c r="N3" s="46" t="s">
        <v>134</v>
      </c>
      <c r="O3" s="46"/>
      <c r="P3" s="46"/>
      <c r="Q3" s="46"/>
    </row>
    <row r="5" spans="1:17" x14ac:dyDescent="0.3">
      <c r="J5" s="32"/>
      <c r="K5" s="32"/>
      <c r="L5" s="32"/>
      <c r="M5" s="37"/>
      <c r="N5" s="37"/>
      <c r="O5" s="37"/>
      <c r="P5" s="37"/>
      <c r="Q5" s="32"/>
    </row>
    <row r="6" spans="1:17" x14ac:dyDescent="0.3">
      <c r="E6" s="6"/>
      <c r="F6" s="6"/>
      <c r="G6" s="6"/>
      <c r="H6" s="6"/>
      <c r="I6" s="71"/>
      <c r="J6" s="71"/>
      <c r="K6" s="71"/>
      <c r="Q6" s="29" t="s">
        <v>9</v>
      </c>
    </row>
    <row r="7" spans="1:17" ht="32.25" customHeight="1" x14ac:dyDescent="0.3">
      <c r="A7" s="47" t="s">
        <v>112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ht="17.25" customHeight="1" x14ac:dyDescent="0.3">
      <c r="Q8" s="29"/>
    </row>
    <row r="9" spans="1:17" ht="38.25" customHeight="1" x14ac:dyDescent="0.3">
      <c r="A9" s="58" t="s">
        <v>14</v>
      </c>
      <c r="B9" s="58" t="s">
        <v>33</v>
      </c>
      <c r="C9" s="58" t="s">
        <v>13</v>
      </c>
      <c r="D9" s="58" t="s">
        <v>1</v>
      </c>
      <c r="E9" s="64" t="s">
        <v>113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3">
      <c r="A10" s="59"/>
      <c r="B10" s="59"/>
      <c r="C10" s="59"/>
      <c r="D10" s="59"/>
      <c r="E10" s="64" t="s">
        <v>2</v>
      </c>
      <c r="F10" s="64" t="s">
        <v>3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x14ac:dyDescent="0.3">
      <c r="A11" s="60"/>
      <c r="B11" s="60"/>
      <c r="C11" s="60"/>
      <c r="D11" s="60"/>
      <c r="E11" s="64"/>
      <c r="F11" s="2">
        <v>2019</v>
      </c>
      <c r="G11" s="2">
        <v>2020</v>
      </c>
      <c r="H11" s="2">
        <v>2021</v>
      </c>
      <c r="I11" s="2">
        <v>2022</v>
      </c>
      <c r="J11" s="2">
        <v>2023</v>
      </c>
      <c r="K11" s="2">
        <v>2024</v>
      </c>
      <c r="L11" s="2">
        <v>2025</v>
      </c>
      <c r="M11" s="39">
        <v>2026</v>
      </c>
      <c r="N11" s="39">
        <v>2027</v>
      </c>
      <c r="O11" s="39">
        <v>2028</v>
      </c>
      <c r="P11" s="39">
        <v>2029</v>
      </c>
      <c r="Q11" s="2">
        <v>2030</v>
      </c>
    </row>
    <row r="12" spans="1:17" x14ac:dyDescent="0.3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39">
        <v>13</v>
      </c>
      <c r="N12" s="39">
        <v>14</v>
      </c>
      <c r="O12" s="39">
        <v>15</v>
      </c>
      <c r="P12" s="39">
        <v>16</v>
      </c>
      <c r="Q12" s="39">
        <v>17</v>
      </c>
    </row>
    <row r="13" spans="1:17" x14ac:dyDescent="0.3">
      <c r="A13" s="68" t="s">
        <v>47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70"/>
    </row>
    <row r="14" spans="1:17" ht="23.25" customHeight="1" x14ac:dyDescent="0.3">
      <c r="A14" s="72" t="s">
        <v>36</v>
      </c>
      <c r="B14" s="65" t="s">
        <v>90</v>
      </c>
      <c r="C14" s="58" t="s">
        <v>41</v>
      </c>
      <c r="D14" s="3" t="s">
        <v>2</v>
      </c>
      <c r="E14" s="4">
        <f>E15+E16+E17+E18</f>
        <v>3166155662.46</v>
      </c>
      <c r="F14" s="4">
        <f t="shared" ref="F14:Q14" si="0">F15+F16+F17+F18</f>
        <v>607578800.88</v>
      </c>
      <c r="G14" s="4">
        <f t="shared" si="0"/>
        <v>626497061.58000004</v>
      </c>
      <c r="H14" s="4">
        <f t="shared" si="0"/>
        <v>624100100</v>
      </c>
      <c r="I14" s="4">
        <f t="shared" si="0"/>
        <v>622549300</v>
      </c>
      <c r="J14" s="4">
        <f t="shared" si="0"/>
        <v>85678800</v>
      </c>
      <c r="K14" s="4">
        <f t="shared" si="0"/>
        <v>85678800</v>
      </c>
      <c r="L14" s="4">
        <f t="shared" si="0"/>
        <v>85678800</v>
      </c>
      <c r="M14" s="4">
        <f t="shared" si="0"/>
        <v>85678800</v>
      </c>
      <c r="N14" s="4">
        <f t="shared" si="0"/>
        <v>85678800</v>
      </c>
      <c r="O14" s="4">
        <f t="shared" si="0"/>
        <v>85678800</v>
      </c>
      <c r="P14" s="4">
        <f t="shared" si="0"/>
        <v>85678800</v>
      </c>
      <c r="Q14" s="4">
        <f t="shared" si="0"/>
        <v>85678800</v>
      </c>
    </row>
    <row r="15" spans="1:17" ht="21.75" customHeight="1" x14ac:dyDescent="0.3">
      <c r="A15" s="73"/>
      <c r="B15" s="66"/>
      <c r="C15" s="59"/>
      <c r="D15" s="3" t="s">
        <v>5</v>
      </c>
      <c r="E15" s="4">
        <f t="shared" ref="E15:E18" si="1">SUM(F15:Q15)</f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</row>
    <row r="16" spans="1:17" ht="26.4" x14ac:dyDescent="0.3">
      <c r="A16" s="73"/>
      <c r="B16" s="66"/>
      <c r="C16" s="59"/>
      <c r="D16" s="3" t="s">
        <v>6</v>
      </c>
      <c r="E16" s="4">
        <f t="shared" si="1"/>
        <v>2106900500</v>
      </c>
      <c r="F16" s="4">
        <v>492320000</v>
      </c>
      <c r="G16" s="4">
        <v>540839500</v>
      </c>
      <c r="H16" s="4">
        <v>536870500</v>
      </c>
      <c r="I16" s="4">
        <v>536870500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f>L16*5</f>
        <v>0</v>
      </c>
    </row>
    <row r="17" spans="1:17" ht="19.5" customHeight="1" x14ac:dyDescent="0.3">
      <c r="A17" s="73"/>
      <c r="B17" s="66"/>
      <c r="C17" s="59"/>
      <c r="D17" s="3" t="s">
        <v>7</v>
      </c>
      <c r="E17" s="4">
        <f t="shared" si="1"/>
        <v>1059255162.46</v>
      </c>
      <c r="F17" s="4">
        <v>115258800.88</v>
      </c>
      <c r="G17" s="4">
        <v>85657561.579999998</v>
      </c>
      <c r="H17" s="4">
        <v>87229600</v>
      </c>
      <c r="I17" s="4">
        <v>85678800</v>
      </c>
      <c r="J17" s="4">
        <v>85678800</v>
      </c>
      <c r="K17" s="4">
        <v>85678800</v>
      </c>
      <c r="L17" s="4">
        <v>85678800</v>
      </c>
      <c r="M17" s="4">
        <v>85678800</v>
      </c>
      <c r="N17" s="4">
        <v>85678800</v>
      </c>
      <c r="O17" s="4">
        <v>85678800</v>
      </c>
      <c r="P17" s="4">
        <v>85678800</v>
      </c>
      <c r="Q17" s="4">
        <v>85678800</v>
      </c>
    </row>
    <row r="18" spans="1:17" ht="30" customHeight="1" x14ac:dyDescent="0.3">
      <c r="A18" s="74"/>
      <c r="B18" s="67"/>
      <c r="C18" s="60"/>
      <c r="D18" s="3" t="s">
        <v>8</v>
      </c>
      <c r="E18" s="4">
        <f t="shared" si="1"/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22.5" customHeight="1" x14ac:dyDescent="0.3">
      <c r="A19" s="58" t="s">
        <v>48</v>
      </c>
      <c r="B19" s="65" t="s">
        <v>64</v>
      </c>
      <c r="C19" s="58" t="s">
        <v>41</v>
      </c>
      <c r="D19" s="3" t="s">
        <v>2</v>
      </c>
      <c r="E19" s="4">
        <f>E20+E21+E22+E23</f>
        <v>305250</v>
      </c>
      <c r="F19" s="4">
        <f t="shared" ref="F19:Q19" si="2">F20+F21+F22+F23</f>
        <v>153000</v>
      </c>
      <c r="G19" s="4">
        <f t="shared" si="2"/>
        <v>152250</v>
      </c>
      <c r="H19" s="4">
        <f t="shared" si="2"/>
        <v>0</v>
      </c>
      <c r="I19" s="4">
        <f t="shared" si="2"/>
        <v>0</v>
      </c>
      <c r="J19" s="4">
        <f t="shared" si="2"/>
        <v>0</v>
      </c>
      <c r="K19" s="4">
        <f t="shared" si="2"/>
        <v>0</v>
      </c>
      <c r="L19" s="4">
        <f t="shared" si="2"/>
        <v>0</v>
      </c>
      <c r="M19" s="4">
        <f t="shared" si="2"/>
        <v>0</v>
      </c>
      <c r="N19" s="4">
        <f t="shared" si="2"/>
        <v>0</v>
      </c>
      <c r="O19" s="4">
        <f t="shared" si="2"/>
        <v>0</v>
      </c>
      <c r="P19" s="4">
        <f t="shared" si="2"/>
        <v>0</v>
      </c>
      <c r="Q19" s="4">
        <f t="shared" si="2"/>
        <v>0</v>
      </c>
    </row>
    <row r="20" spans="1:17" x14ac:dyDescent="0.3">
      <c r="A20" s="59"/>
      <c r="B20" s="66"/>
      <c r="C20" s="59"/>
      <c r="D20" s="3" t="s">
        <v>5</v>
      </c>
      <c r="E20" s="4">
        <f t="shared" ref="E20:E23" si="3">SUM(F20:Q20)</f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ht="26.4" x14ac:dyDescent="0.3">
      <c r="A21" s="59"/>
      <c r="B21" s="66"/>
      <c r="C21" s="59"/>
      <c r="D21" s="3" t="s">
        <v>6</v>
      </c>
      <c r="E21" s="4">
        <f t="shared" si="3"/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x14ac:dyDescent="0.3">
      <c r="A22" s="59"/>
      <c r="B22" s="66"/>
      <c r="C22" s="59"/>
      <c r="D22" s="3" t="s">
        <v>7</v>
      </c>
      <c r="E22" s="4">
        <f t="shared" si="3"/>
        <v>305250</v>
      </c>
      <c r="F22" s="4">
        <v>153000</v>
      </c>
      <c r="G22" s="4">
        <v>152250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30" customHeight="1" x14ac:dyDescent="0.3">
      <c r="A23" s="60"/>
      <c r="B23" s="67"/>
      <c r="C23" s="60"/>
      <c r="D23" s="3" t="s">
        <v>8</v>
      </c>
      <c r="E23" s="4">
        <f t="shared" si="3"/>
        <v>0</v>
      </c>
      <c r="F23" s="4">
        <f t="shared" ref="F23" si="4">SUM(G23:R23)</f>
        <v>0</v>
      </c>
      <c r="G23" s="4">
        <f>SUM(H23:R23)</f>
        <v>0</v>
      </c>
      <c r="H23" s="4">
        <f>SUM(I23:R23)</f>
        <v>0</v>
      </c>
      <c r="I23" s="4">
        <f>SUM(J23:R23)</f>
        <v>0</v>
      </c>
      <c r="J23" s="4">
        <f>SUM(K23:R23)</f>
        <v>0</v>
      </c>
      <c r="K23" s="4">
        <f>SUM(L23:R23)</f>
        <v>0</v>
      </c>
      <c r="L23" s="4">
        <f>SUM(M23:R23)</f>
        <v>0</v>
      </c>
      <c r="M23" s="4">
        <f>SUM(N23:R23)</f>
        <v>0</v>
      </c>
      <c r="N23" s="4">
        <f>SUM(O23:R23)</f>
        <v>0</v>
      </c>
      <c r="O23" s="4">
        <f>SUM(P23:R23)</f>
        <v>0</v>
      </c>
      <c r="P23" s="4">
        <f>SUM(Q23:R23)</f>
        <v>0</v>
      </c>
      <c r="Q23" s="4">
        <f>SUM(R23:R23)</f>
        <v>0</v>
      </c>
    </row>
    <row r="24" spans="1:17" ht="24" customHeight="1" x14ac:dyDescent="0.3">
      <c r="A24" s="58" t="s">
        <v>49</v>
      </c>
      <c r="B24" s="65" t="s">
        <v>63</v>
      </c>
      <c r="C24" s="58" t="s">
        <v>41</v>
      </c>
      <c r="D24" s="3" t="s">
        <v>2</v>
      </c>
      <c r="E24" s="4">
        <f>E25+E26+E27+E28</f>
        <v>0</v>
      </c>
      <c r="F24" s="4">
        <f t="shared" ref="F24:Q24" si="5">F25+F26+F27+F28</f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4">
        <f t="shared" si="5"/>
        <v>0</v>
      </c>
      <c r="Q24" s="4">
        <f t="shared" si="5"/>
        <v>0</v>
      </c>
    </row>
    <row r="25" spans="1:17" x14ac:dyDescent="0.3">
      <c r="A25" s="59"/>
      <c r="B25" s="66"/>
      <c r="C25" s="59"/>
      <c r="D25" s="3" t="s">
        <v>5</v>
      </c>
      <c r="E25" s="4">
        <f t="shared" ref="E25:E28" si="6">SUM(F25:Q25)</f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26.4" x14ac:dyDescent="0.3">
      <c r="A26" s="59"/>
      <c r="B26" s="66"/>
      <c r="C26" s="59"/>
      <c r="D26" s="3" t="s">
        <v>6</v>
      </c>
      <c r="E26" s="4">
        <f t="shared" si="6"/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20.25" customHeight="1" x14ac:dyDescent="0.3">
      <c r="A27" s="59"/>
      <c r="B27" s="66"/>
      <c r="C27" s="59"/>
      <c r="D27" s="3" t="s">
        <v>7</v>
      </c>
      <c r="E27" s="4">
        <f t="shared" si="6"/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t="26.25" customHeight="1" x14ac:dyDescent="0.3">
      <c r="A28" s="60"/>
      <c r="B28" s="67"/>
      <c r="C28" s="60"/>
      <c r="D28" s="3" t="s">
        <v>8</v>
      </c>
      <c r="E28" s="4">
        <f t="shared" si="6"/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  <row r="29" spans="1:17" ht="15.75" customHeight="1" x14ac:dyDescent="0.3">
      <c r="A29" s="58" t="s">
        <v>50</v>
      </c>
      <c r="B29" s="65" t="s">
        <v>84</v>
      </c>
      <c r="C29" s="58" t="s">
        <v>41</v>
      </c>
      <c r="D29" s="3" t="s">
        <v>2</v>
      </c>
      <c r="E29" s="4">
        <f>E30+E31+E32+E33</f>
        <v>0</v>
      </c>
      <c r="F29" s="4">
        <f t="shared" ref="F29:Q29" si="7">F30+F31+F32+F33</f>
        <v>0</v>
      </c>
      <c r="G29" s="4">
        <f t="shared" si="7"/>
        <v>0</v>
      </c>
      <c r="H29" s="4">
        <f t="shared" si="7"/>
        <v>0</v>
      </c>
      <c r="I29" s="4">
        <f t="shared" si="7"/>
        <v>0</v>
      </c>
      <c r="J29" s="4">
        <f t="shared" si="7"/>
        <v>0</v>
      </c>
      <c r="K29" s="4">
        <f t="shared" si="7"/>
        <v>0</v>
      </c>
      <c r="L29" s="4">
        <f t="shared" si="7"/>
        <v>0</v>
      </c>
      <c r="M29" s="4">
        <f t="shared" si="7"/>
        <v>0</v>
      </c>
      <c r="N29" s="4">
        <f t="shared" si="7"/>
        <v>0</v>
      </c>
      <c r="O29" s="4">
        <f t="shared" si="7"/>
        <v>0</v>
      </c>
      <c r="P29" s="4">
        <f t="shared" si="7"/>
        <v>0</v>
      </c>
      <c r="Q29" s="4">
        <f t="shared" si="7"/>
        <v>0</v>
      </c>
    </row>
    <row r="30" spans="1:17" x14ac:dyDescent="0.3">
      <c r="A30" s="59"/>
      <c r="B30" s="66"/>
      <c r="C30" s="59"/>
      <c r="D30" s="3" t="s">
        <v>5</v>
      </c>
      <c r="E30" s="4">
        <f>SUM(F30:Q30)</f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t="26.4" x14ac:dyDescent="0.3">
      <c r="A31" s="59"/>
      <c r="B31" s="66"/>
      <c r="C31" s="59"/>
      <c r="D31" s="3" t="s">
        <v>6</v>
      </c>
      <c r="E31" s="4">
        <f t="shared" ref="E31:E33" si="8">SUM(F31:Q31)</f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x14ac:dyDescent="0.3">
      <c r="A32" s="59"/>
      <c r="B32" s="66"/>
      <c r="C32" s="59"/>
      <c r="D32" s="3" t="s">
        <v>7</v>
      </c>
      <c r="E32" s="4">
        <f t="shared" si="8"/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</row>
    <row r="33" spans="1:17" ht="26.4" x14ac:dyDescent="0.3">
      <c r="A33" s="60"/>
      <c r="B33" s="67"/>
      <c r="C33" s="60"/>
      <c r="D33" s="3" t="s">
        <v>8</v>
      </c>
      <c r="E33" s="4">
        <f t="shared" si="8"/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 x14ac:dyDescent="0.3">
      <c r="A34" s="58" t="s">
        <v>51</v>
      </c>
      <c r="B34" s="65" t="s">
        <v>91</v>
      </c>
      <c r="C34" s="58" t="s">
        <v>41</v>
      </c>
      <c r="D34" s="3" t="s">
        <v>2</v>
      </c>
      <c r="E34" s="4">
        <f>E35+E36+E37+E38</f>
        <v>0</v>
      </c>
      <c r="F34" s="4">
        <f t="shared" ref="F34:Q34" si="9">F35+F36+F37+F38</f>
        <v>0</v>
      </c>
      <c r="G34" s="4">
        <f t="shared" si="9"/>
        <v>0</v>
      </c>
      <c r="H34" s="4">
        <f t="shared" si="9"/>
        <v>0</v>
      </c>
      <c r="I34" s="4">
        <f t="shared" si="9"/>
        <v>0</v>
      </c>
      <c r="J34" s="4">
        <f t="shared" si="9"/>
        <v>0</v>
      </c>
      <c r="K34" s="4">
        <f t="shared" si="9"/>
        <v>0</v>
      </c>
      <c r="L34" s="4">
        <f t="shared" si="9"/>
        <v>0</v>
      </c>
      <c r="M34" s="4">
        <f t="shared" si="9"/>
        <v>0</v>
      </c>
      <c r="N34" s="4">
        <f t="shared" si="9"/>
        <v>0</v>
      </c>
      <c r="O34" s="4">
        <f t="shared" si="9"/>
        <v>0</v>
      </c>
      <c r="P34" s="4">
        <f t="shared" si="9"/>
        <v>0</v>
      </c>
      <c r="Q34" s="4">
        <f t="shared" si="9"/>
        <v>0</v>
      </c>
    </row>
    <row r="35" spans="1:17" x14ac:dyDescent="0.3">
      <c r="A35" s="59"/>
      <c r="B35" s="66"/>
      <c r="C35" s="59"/>
      <c r="D35" s="3" t="s">
        <v>5</v>
      </c>
      <c r="E35" s="4">
        <f>SUM(F35:Q35)</f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</row>
    <row r="36" spans="1:17" ht="26.4" x14ac:dyDescent="0.3">
      <c r="A36" s="59"/>
      <c r="B36" s="66"/>
      <c r="C36" s="59"/>
      <c r="D36" s="3" t="s">
        <v>6</v>
      </c>
      <c r="E36" s="4">
        <f t="shared" ref="E36:E38" si="10">SUM(F36:Q36)</f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  <row r="37" spans="1:17" x14ac:dyDescent="0.3">
      <c r="A37" s="59"/>
      <c r="B37" s="66"/>
      <c r="C37" s="59"/>
      <c r="D37" s="3" t="s">
        <v>7</v>
      </c>
      <c r="E37" s="4">
        <f t="shared" si="10"/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 ht="26.4" x14ac:dyDescent="0.3">
      <c r="A38" s="60"/>
      <c r="B38" s="67"/>
      <c r="C38" s="60"/>
      <c r="D38" s="3" t="s">
        <v>8</v>
      </c>
      <c r="E38" s="4">
        <f t="shared" si="10"/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</row>
    <row r="39" spans="1:17" ht="15.75" customHeight="1" x14ac:dyDescent="0.3">
      <c r="A39" s="58" t="s">
        <v>52</v>
      </c>
      <c r="B39" s="65" t="s">
        <v>85</v>
      </c>
      <c r="C39" s="58" t="s">
        <v>41</v>
      </c>
      <c r="D39" s="3" t="s">
        <v>2</v>
      </c>
      <c r="E39" s="4">
        <f>E40+E41+E42+E43</f>
        <v>380997.24</v>
      </c>
      <c r="F39" s="4">
        <f t="shared" ref="F39:H39" si="11">F40+F41+F42+F43</f>
        <v>177897.24</v>
      </c>
      <c r="G39" s="4">
        <f t="shared" si="11"/>
        <v>203100</v>
      </c>
      <c r="H39" s="4">
        <f t="shared" si="11"/>
        <v>0</v>
      </c>
      <c r="I39" s="4">
        <f t="shared" ref="I39:Q39" si="12">I40+I41+I42+I43</f>
        <v>0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4">
        <f t="shared" si="12"/>
        <v>0</v>
      </c>
      <c r="N39" s="4">
        <f t="shared" si="12"/>
        <v>0</v>
      </c>
      <c r="O39" s="4">
        <f t="shared" si="12"/>
        <v>0</v>
      </c>
      <c r="P39" s="4">
        <f t="shared" si="12"/>
        <v>0</v>
      </c>
      <c r="Q39" s="4">
        <f t="shared" si="12"/>
        <v>0</v>
      </c>
    </row>
    <row r="40" spans="1:17" x14ac:dyDescent="0.3">
      <c r="A40" s="59"/>
      <c r="B40" s="66"/>
      <c r="C40" s="59"/>
      <c r="D40" s="3" t="s">
        <v>5</v>
      </c>
      <c r="E40" s="4">
        <f>SUM(F40:Q40)</f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</row>
    <row r="41" spans="1:17" ht="26.4" x14ac:dyDescent="0.3">
      <c r="A41" s="59"/>
      <c r="B41" s="66"/>
      <c r="C41" s="59"/>
      <c r="D41" s="3" t="s">
        <v>6</v>
      </c>
      <c r="E41" s="4">
        <f>SUM(F41:Q41)</f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</row>
    <row r="42" spans="1:17" x14ac:dyDescent="0.3">
      <c r="A42" s="59"/>
      <c r="B42" s="66"/>
      <c r="C42" s="59"/>
      <c r="D42" s="3" t="s">
        <v>7</v>
      </c>
      <c r="E42" s="4">
        <f>SUM(F42:Q42)</f>
        <v>380997.24</v>
      </c>
      <c r="F42" s="4">
        <v>177897.24</v>
      </c>
      <c r="G42" s="4">
        <v>203100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</row>
    <row r="43" spans="1:17" ht="26.4" x14ac:dyDescent="0.3">
      <c r="A43" s="60"/>
      <c r="B43" s="67"/>
      <c r="C43" s="60"/>
      <c r="D43" s="3" t="s">
        <v>8</v>
      </c>
      <c r="E43" s="4">
        <f>SUM(F43:Q43)</f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</row>
    <row r="44" spans="1:17" x14ac:dyDescent="0.3">
      <c r="A44" s="52"/>
      <c r="B44" s="55" t="s">
        <v>57</v>
      </c>
      <c r="C44" s="52"/>
      <c r="D44" s="20" t="s">
        <v>2</v>
      </c>
      <c r="E44" s="18">
        <f>E45+E46+E47+E48</f>
        <v>3166841909.6999998</v>
      </c>
      <c r="F44" s="18">
        <f t="shared" ref="F44:Q44" si="13">F45+F46+F47+F48</f>
        <v>607909698.12</v>
      </c>
      <c r="G44" s="18">
        <f t="shared" si="13"/>
        <v>626852411.58000004</v>
      </c>
      <c r="H44" s="18">
        <f t="shared" si="13"/>
        <v>624100100</v>
      </c>
      <c r="I44" s="18">
        <f t="shared" si="13"/>
        <v>622549300</v>
      </c>
      <c r="J44" s="18">
        <f t="shared" si="13"/>
        <v>85678800</v>
      </c>
      <c r="K44" s="18">
        <f t="shared" si="13"/>
        <v>85678800</v>
      </c>
      <c r="L44" s="18">
        <f t="shared" si="13"/>
        <v>85678800</v>
      </c>
      <c r="M44" s="18"/>
      <c r="N44" s="18"/>
      <c r="O44" s="18"/>
      <c r="P44" s="18"/>
      <c r="Q44" s="18">
        <f t="shared" si="13"/>
        <v>85678800</v>
      </c>
    </row>
    <row r="45" spans="1:17" x14ac:dyDescent="0.3">
      <c r="A45" s="53"/>
      <c r="B45" s="56"/>
      <c r="C45" s="53"/>
      <c r="D45" s="20" t="s">
        <v>5</v>
      </c>
      <c r="E45" s="24">
        <f t="shared" ref="E45:E48" si="14">SUM(F45:Q45)</f>
        <v>0</v>
      </c>
      <c r="F45" s="18">
        <f>F15+F20+F25+F30+F35+F40</f>
        <v>0</v>
      </c>
      <c r="G45" s="18">
        <f t="shared" ref="G45:Q45" si="15">G15+G20+G25+G30+G35+G40</f>
        <v>0</v>
      </c>
      <c r="H45" s="18">
        <f t="shared" si="15"/>
        <v>0</v>
      </c>
      <c r="I45" s="18">
        <f t="shared" si="15"/>
        <v>0</v>
      </c>
      <c r="J45" s="18">
        <f t="shared" si="15"/>
        <v>0</v>
      </c>
      <c r="K45" s="18">
        <f t="shared" si="15"/>
        <v>0</v>
      </c>
      <c r="L45" s="18">
        <f t="shared" si="15"/>
        <v>0</v>
      </c>
      <c r="M45" s="18">
        <f t="shared" si="15"/>
        <v>0</v>
      </c>
      <c r="N45" s="18">
        <f t="shared" si="15"/>
        <v>0</v>
      </c>
      <c r="O45" s="18">
        <f t="shared" si="15"/>
        <v>0</v>
      </c>
      <c r="P45" s="18">
        <f t="shared" si="15"/>
        <v>0</v>
      </c>
      <c r="Q45" s="18">
        <f t="shared" si="15"/>
        <v>0</v>
      </c>
    </row>
    <row r="46" spans="1:17" ht="26.4" x14ac:dyDescent="0.3">
      <c r="A46" s="53"/>
      <c r="B46" s="56"/>
      <c r="C46" s="53"/>
      <c r="D46" s="20" t="s">
        <v>6</v>
      </c>
      <c r="E46" s="24">
        <f t="shared" si="14"/>
        <v>2106900500</v>
      </c>
      <c r="F46" s="18">
        <f t="shared" ref="F46:Q48" si="16">F16+F21+F26+F31+F36+F41</f>
        <v>492320000</v>
      </c>
      <c r="G46" s="18">
        <f t="shared" si="16"/>
        <v>540839500</v>
      </c>
      <c r="H46" s="18">
        <f t="shared" si="16"/>
        <v>536870500</v>
      </c>
      <c r="I46" s="18">
        <f t="shared" si="16"/>
        <v>536870500</v>
      </c>
      <c r="J46" s="18">
        <f t="shared" si="16"/>
        <v>0</v>
      </c>
      <c r="K46" s="18">
        <f t="shared" si="16"/>
        <v>0</v>
      </c>
      <c r="L46" s="18">
        <f t="shared" si="16"/>
        <v>0</v>
      </c>
      <c r="M46" s="18">
        <f t="shared" si="16"/>
        <v>0</v>
      </c>
      <c r="N46" s="18">
        <f t="shared" si="16"/>
        <v>0</v>
      </c>
      <c r="O46" s="18">
        <f t="shared" si="16"/>
        <v>0</v>
      </c>
      <c r="P46" s="18">
        <f t="shared" si="16"/>
        <v>0</v>
      </c>
      <c r="Q46" s="18">
        <f t="shared" si="16"/>
        <v>0</v>
      </c>
    </row>
    <row r="47" spans="1:17" ht="20.25" customHeight="1" x14ac:dyDescent="0.3">
      <c r="A47" s="53"/>
      <c r="B47" s="56"/>
      <c r="C47" s="53"/>
      <c r="D47" s="20" t="s">
        <v>7</v>
      </c>
      <c r="E47" s="24">
        <f t="shared" si="14"/>
        <v>1059941409.7</v>
      </c>
      <c r="F47" s="18">
        <f t="shared" si="16"/>
        <v>115589698.11999999</v>
      </c>
      <c r="G47" s="18">
        <f t="shared" si="16"/>
        <v>86012911.579999998</v>
      </c>
      <c r="H47" s="18">
        <f t="shared" si="16"/>
        <v>87229600</v>
      </c>
      <c r="I47" s="18">
        <f t="shared" si="16"/>
        <v>85678800</v>
      </c>
      <c r="J47" s="18">
        <f t="shared" si="16"/>
        <v>85678800</v>
      </c>
      <c r="K47" s="18">
        <f t="shared" si="16"/>
        <v>85678800</v>
      </c>
      <c r="L47" s="18">
        <f t="shared" si="16"/>
        <v>85678800</v>
      </c>
      <c r="M47" s="18">
        <f t="shared" si="16"/>
        <v>85678800</v>
      </c>
      <c r="N47" s="18">
        <f t="shared" si="16"/>
        <v>85678800</v>
      </c>
      <c r="O47" s="18">
        <f t="shared" si="16"/>
        <v>85678800</v>
      </c>
      <c r="P47" s="18">
        <f t="shared" si="16"/>
        <v>85678800</v>
      </c>
      <c r="Q47" s="18">
        <f t="shared" si="16"/>
        <v>85678800</v>
      </c>
    </row>
    <row r="48" spans="1:17" ht="27" customHeight="1" x14ac:dyDescent="0.3">
      <c r="A48" s="54"/>
      <c r="B48" s="57"/>
      <c r="C48" s="54"/>
      <c r="D48" s="20" t="s">
        <v>8</v>
      </c>
      <c r="E48" s="24">
        <f t="shared" si="14"/>
        <v>0</v>
      </c>
      <c r="F48" s="18">
        <f t="shared" si="16"/>
        <v>0</v>
      </c>
      <c r="G48" s="18">
        <f t="shared" si="16"/>
        <v>0</v>
      </c>
      <c r="H48" s="18">
        <f t="shared" si="16"/>
        <v>0</v>
      </c>
      <c r="I48" s="18">
        <f t="shared" si="16"/>
        <v>0</v>
      </c>
      <c r="J48" s="18">
        <f t="shared" si="16"/>
        <v>0</v>
      </c>
      <c r="K48" s="18">
        <f t="shared" si="16"/>
        <v>0</v>
      </c>
      <c r="L48" s="18">
        <f t="shared" si="16"/>
        <v>0</v>
      </c>
      <c r="M48" s="18">
        <f t="shared" si="16"/>
        <v>0</v>
      </c>
      <c r="N48" s="18">
        <f t="shared" si="16"/>
        <v>0</v>
      </c>
      <c r="O48" s="18">
        <f t="shared" si="16"/>
        <v>0</v>
      </c>
      <c r="P48" s="18">
        <f t="shared" si="16"/>
        <v>0</v>
      </c>
      <c r="Q48" s="18">
        <f t="shared" si="16"/>
        <v>0</v>
      </c>
    </row>
    <row r="49" spans="1:17" x14ac:dyDescent="0.3">
      <c r="A49" s="68" t="s">
        <v>53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70"/>
    </row>
    <row r="50" spans="1:17" ht="15.75" customHeight="1" x14ac:dyDescent="0.3">
      <c r="A50" s="58" t="s">
        <v>37</v>
      </c>
      <c r="B50" s="65" t="s">
        <v>86</v>
      </c>
      <c r="C50" s="58" t="s">
        <v>41</v>
      </c>
      <c r="D50" s="3" t="s">
        <v>2</v>
      </c>
      <c r="E50" s="4">
        <f>E51+E52+E53+E54</f>
        <v>0</v>
      </c>
      <c r="F50" s="4">
        <f t="shared" ref="F50:Q50" si="17">F51+F52+F53+F54</f>
        <v>0</v>
      </c>
      <c r="G50" s="4">
        <f t="shared" si="17"/>
        <v>0</v>
      </c>
      <c r="H50" s="4">
        <f t="shared" si="17"/>
        <v>0</v>
      </c>
      <c r="I50" s="4">
        <f t="shared" si="17"/>
        <v>0</v>
      </c>
      <c r="J50" s="4">
        <f t="shared" si="17"/>
        <v>0</v>
      </c>
      <c r="K50" s="4">
        <f t="shared" si="17"/>
        <v>0</v>
      </c>
      <c r="L50" s="4">
        <f t="shared" si="17"/>
        <v>0</v>
      </c>
      <c r="M50" s="4">
        <f t="shared" si="17"/>
        <v>0</v>
      </c>
      <c r="N50" s="4">
        <f t="shared" si="17"/>
        <v>0</v>
      </c>
      <c r="O50" s="4">
        <f t="shared" si="17"/>
        <v>0</v>
      </c>
      <c r="P50" s="4">
        <f t="shared" si="17"/>
        <v>0</v>
      </c>
      <c r="Q50" s="4">
        <f t="shared" si="17"/>
        <v>0</v>
      </c>
    </row>
    <row r="51" spans="1:17" x14ac:dyDescent="0.3">
      <c r="A51" s="59"/>
      <c r="B51" s="66"/>
      <c r="C51" s="59"/>
      <c r="D51" s="3" t="s">
        <v>5</v>
      </c>
      <c r="E51" s="4">
        <f>SUM(F51:Q51)</f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</row>
    <row r="52" spans="1:17" ht="26.4" x14ac:dyDescent="0.3">
      <c r="A52" s="59"/>
      <c r="B52" s="66"/>
      <c r="C52" s="59"/>
      <c r="D52" s="3" t="s">
        <v>6</v>
      </c>
      <c r="E52" s="4">
        <f t="shared" ref="E52:E54" si="18">SUM(F52:Q52)</f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</row>
    <row r="53" spans="1:17" x14ac:dyDescent="0.3">
      <c r="A53" s="59"/>
      <c r="B53" s="66"/>
      <c r="C53" s="59"/>
      <c r="D53" s="3" t="s">
        <v>7</v>
      </c>
      <c r="E53" s="4">
        <f t="shared" si="18"/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</row>
    <row r="54" spans="1:17" ht="26.4" x14ac:dyDescent="0.3">
      <c r="A54" s="60"/>
      <c r="B54" s="67"/>
      <c r="C54" s="60"/>
      <c r="D54" s="3" t="s">
        <v>8</v>
      </c>
      <c r="E54" s="4">
        <f t="shared" si="18"/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</row>
    <row r="55" spans="1:17" x14ac:dyDescent="0.3">
      <c r="A55" s="52"/>
      <c r="B55" s="55" t="s">
        <v>59</v>
      </c>
      <c r="C55" s="52"/>
      <c r="D55" s="20" t="s">
        <v>2</v>
      </c>
      <c r="E55" s="18">
        <f>E56+E57+E58+E59</f>
        <v>0</v>
      </c>
      <c r="F55" s="18">
        <f t="shared" ref="F55:L55" si="19">F56+F57+F58+F59</f>
        <v>0</v>
      </c>
      <c r="G55" s="18">
        <f t="shared" si="19"/>
        <v>0</v>
      </c>
      <c r="H55" s="18">
        <f t="shared" si="19"/>
        <v>0</v>
      </c>
      <c r="I55" s="18">
        <f t="shared" si="19"/>
        <v>0</v>
      </c>
      <c r="J55" s="18">
        <f t="shared" si="19"/>
        <v>0</v>
      </c>
      <c r="K55" s="18">
        <f t="shared" si="19"/>
        <v>0</v>
      </c>
      <c r="L55" s="18">
        <f t="shared" si="19"/>
        <v>0</v>
      </c>
      <c r="M55" s="18">
        <f t="shared" ref="M55:Q55" si="20">M56+M57+M58+M59</f>
        <v>0</v>
      </c>
      <c r="N55" s="18">
        <f t="shared" si="20"/>
        <v>0</v>
      </c>
      <c r="O55" s="18">
        <f t="shared" si="20"/>
        <v>0</v>
      </c>
      <c r="P55" s="18">
        <f t="shared" si="20"/>
        <v>0</v>
      </c>
      <c r="Q55" s="18">
        <f t="shared" si="20"/>
        <v>0</v>
      </c>
    </row>
    <row r="56" spans="1:17" x14ac:dyDescent="0.3">
      <c r="A56" s="53"/>
      <c r="B56" s="56"/>
      <c r="C56" s="53"/>
      <c r="D56" s="20" t="s">
        <v>5</v>
      </c>
      <c r="E56" s="24">
        <f t="shared" ref="E56:E59" si="21">SUM(F56:Q56)</f>
        <v>0</v>
      </c>
      <c r="F56" s="18">
        <f>F51</f>
        <v>0</v>
      </c>
      <c r="G56" s="18">
        <f t="shared" ref="G56:L56" si="22">G51</f>
        <v>0</v>
      </c>
      <c r="H56" s="18">
        <f t="shared" si="22"/>
        <v>0</v>
      </c>
      <c r="I56" s="18">
        <f t="shared" si="22"/>
        <v>0</v>
      </c>
      <c r="J56" s="18">
        <f t="shared" si="22"/>
        <v>0</v>
      </c>
      <c r="K56" s="18">
        <f t="shared" si="22"/>
        <v>0</v>
      </c>
      <c r="L56" s="18">
        <f t="shared" si="22"/>
        <v>0</v>
      </c>
      <c r="M56" s="18">
        <f t="shared" ref="M56:Q56" si="23">M51</f>
        <v>0</v>
      </c>
      <c r="N56" s="18">
        <f t="shared" si="23"/>
        <v>0</v>
      </c>
      <c r="O56" s="18">
        <f t="shared" si="23"/>
        <v>0</v>
      </c>
      <c r="P56" s="18">
        <f t="shared" si="23"/>
        <v>0</v>
      </c>
      <c r="Q56" s="18">
        <f t="shared" si="23"/>
        <v>0</v>
      </c>
    </row>
    <row r="57" spans="1:17" ht="26.4" x14ac:dyDescent="0.3">
      <c r="A57" s="53"/>
      <c r="B57" s="56"/>
      <c r="C57" s="53"/>
      <c r="D57" s="20" t="s">
        <v>6</v>
      </c>
      <c r="E57" s="24">
        <f t="shared" si="21"/>
        <v>0</v>
      </c>
      <c r="F57" s="18">
        <f t="shared" ref="F57:L59" si="24">F52</f>
        <v>0</v>
      </c>
      <c r="G57" s="18">
        <f t="shared" si="24"/>
        <v>0</v>
      </c>
      <c r="H57" s="18">
        <f t="shared" si="24"/>
        <v>0</v>
      </c>
      <c r="I57" s="18">
        <f t="shared" si="24"/>
        <v>0</v>
      </c>
      <c r="J57" s="18">
        <f t="shared" si="24"/>
        <v>0</v>
      </c>
      <c r="K57" s="18">
        <f t="shared" si="24"/>
        <v>0</v>
      </c>
      <c r="L57" s="18">
        <f t="shared" si="24"/>
        <v>0</v>
      </c>
      <c r="M57" s="18">
        <f t="shared" ref="M57:Q57" si="25">M52</f>
        <v>0</v>
      </c>
      <c r="N57" s="18">
        <f t="shared" si="25"/>
        <v>0</v>
      </c>
      <c r="O57" s="18">
        <f t="shared" si="25"/>
        <v>0</v>
      </c>
      <c r="P57" s="18">
        <f t="shared" si="25"/>
        <v>0</v>
      </c>
      <c r="Q57" s="18">
        <f t="shared" si="25"/>
        <v>0</v>
      </c>
    </row>
    <row r="58" spans="1:17" x14ac:dyDescent="0.3">
      <c r="A58" s="53"/>
      <c r="B58" s="56"/>
      <c r="C58" s="53"/>
      <c r="D58" s="20" t="s">
        <v>7</v>
      </c>
      <c r="E58" s="24">
        <f t="shared" si="21"/>
        <v>0</v>
      </c>
      <c r="F58" s="18">
        <f t="shared" si="24"/>
        <v>0</v>
      </c>
      <c r="G58" s="18">
        <f t="shared" si="24"/>
        <v>0</v>
      </c>
      <c r="H58" s="18">
        <f t="shared" si="24"/>
        <v>0</v>
      </c>
      <c r="I58" s="18">
        <f t="shared" si="24"/>
        <v>0</v>
      </c>
      <c r="J58" s="18">
        <f t="shared" si="24"/>
        <v>0</v>
      </c>
      <c r="K58" s="18">
        <f t="shared" si="24"/>
        <v>0</v>
      </c>
      <c r="L58" s="18">
        <f t="shared" si="24"/>
        <v>0</v>
      </c>
      <c r="M58" s="18">
        <f t="shared" ref="M58:Q58" si="26">M53</f>
        <v>0</v>
      </c>
      <c r="N58" s="18">
        <f t="shared" si="26"/>
        <v>0</v>
      </c>
      <c r="O58" s="18">
        <f t="shared" si="26"/>
        <v>0</v>
      </c>
      <c r="P58" s="18">
        <f t="shared" si="26"/>
        <v>0</v>
      </c>
      <c r="Q58" s="18">
        <f t="shared" si="26"/>
        <v>0</v>
      </c>
    </row>
    <row r="59" spans="1:17" ht="26.4" x14ac:dyDescent="0.3">
      <c r="A59" s="54"/>
      <c r="B59" s="57"/>
      <c r="C59" s="54"/>
      <c r="D59" s="20" t="s">
        <v>8</v>
      </c>
      <c r="E59" s="24">
        <f t="shared" si="21"/>
        <v>0</v>
      </c>
      <c r="F59" s="18">
        <f t="shared" si="24"/>
        <v>0</v>
      </c>
      <c r="G59" s="18">
        <f t="shared" si="24"/>
        <v>0</v>
      </c>
      <c r="H59" s="18">
        <f t="shared" si="24"/>
        <v>0</v>
      </c>
      <c r="I59" s="18">
        <f t="shared" si="24"/>
        <v>0</v>
      </c>
      <c r="J59" s="18">
        <f t="shared" si="24"/>
        <v>0</v>
      </c>
      <c r="K59" s="18">
        <f t="shared" si="24"/>
        <v>0</v>
      </c>
      <c r="L59" s="18">
        <f t="shared" si="24"/>
        <v>0</v>
      </c>
      <c r="M59" s="18">
        <f t="shared" ref="M59:Q59" si="27">M54</f>
        <v>0</v>
      </c>
      <c r="N59" s="18">
        <f t="shared" si="27"/>
        <v>0</v>
      </c>
      <c r="O59" s="18">
        <f t="shared" si="27"/>
        <v>0</v>
      </c>
      <c r="P59" s="18">
        <f t="shared" si="27"/>
        <v>0</v>
      </c>
      <c r="Q59" s="18">
        <f t="shared" si="27"/>
        <v>0</v>
      </c>
    </row>
    <row r="60" spans="1:17" x14ac:dyDescent="0.3">
      <c r="A60" s="68" t="s">
        <v>54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70"/>
    </row>
    <row r="61" spans="1:17" x14ac:dyDescent="0.3">
      <c r="A61" s="58" t="s">
        <v>38</v>
      </c>
      <c r="B61" s="65" t="s">
        <v>89</v>
      </c>
      <c r="C61" s="58" t="s">
        <v>41</v>
      </c>
      <c r="D61" s="3" t="s">
        <v>2</v>
      </c>
      <c r="E61" s="4">
        <f>E62+E63+E64+E65</f>
        <v>13588674.48</v>
      </c>
      <c r="F61" s="4">
        <f t="shared" ref="F61:H61" si="28">F62+F63+F64+F65</f>
        <v>9944024.4800000004</v>
      </c>
      <c r="G61" s="4">
        <f t="shared" si="28"/>
        <v>3644650</v>
      </c>
      <c r="H61" s="4">
        <f t="shared" si="28"/>
        <v>0</v>
      </c>
      <c r="I61" s="4">
        <f t="shared" ref="I61" si="29">I62+I63+I64+I65</f>
        <v>0</v>
      </c>
      <c r="J61" s="4">
        <f t="shared" ref="J61" si="30">J62+J63+J64+J65</f>
        <v>0</v>
      </c>
      <c r="K61" s="4">
        <f t="shared" ref="K61" si="31">K62+K63+K64+K65</f>
        <v>0</v>
      </c>
      <c r="L61" s="4">
        <f t="shared" ref="L61:P61" si="32">L62+L63+L64+L65</f>
        <v>0</v>
      </c>
      <c r="M61" s="4">
        <f t="shared" si="32"/>
        <v>0</v>
      </c>
      <c r="N61" s="4">
        <f t="shared" si="32"/>
        <v>0</v>
      </c>
      <c r="O61" s="4">
        <f t="shared" si="32"/>
        <v>0</v>
      </c>
      <c r="P61" s="4">
        <f t="shared" si="32"/>
        <v>0</v>
      </c>
      <c r="Q61" s="4">
        <f t="shared" ref="Q61" si="33">Q62+Q63+Q64+Q65</f>
        <v>0</v>
      </c>
    </row>
    <row r="62" spans="1:17" x14ac:dyDescent="0.3">
      <c r="A62" s="59"/>
      <c r="B62" s="66"/>
      <c r="C62" s="59"/>
      <c r="D62" s="3" t="s">
        <v>5</v>
      </c>
      <c r="E62" s="4">
        <f>SUM(F62:Q62)</f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</row>
    <row r="63" spans="1:17" ht="26.4" x14ac:dyDescent="0.3">
      <c r="A63" s="59"/>
      <c r="B63" s="66"/>
      <c r="C63" s="59"/>
      <c r="D63" s="3" t="s">
        <v>6</v>
      </c>
      <c r="E63" s="4">
        <f t="shared" ref="E63:E90" si="34">SUM(F63:Q63)</f>
        <v>200000</v>
      </c>
      <c r="F63" s="4">
        <v>200000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</row>
    <row r="64" spans="1:17" ht="27.75" customHeight="1" x14ac:dyDescent="0.3">
      <c r="A64" s="59"/>
      <c r="B64" s="66"/>
      <c r="C64" s="59"/>
      <c r="D64" s="3" t="s">
        <v>7</v>
      </c>
      <c r="E64" s="4">
        <f t="shared" si="34"/>
        <v>13388674.48</v>
      </c>
      <c r="F64" s="4">
        <v>9744024.4800000004</v>
      </c>
      <c r="G64" s="4">
        <v>3644650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</row>
    <row r="65" spans="1:17" ht="33" customHeight="1" x14ac:dyDescent="0.3">
      <c r="A65" s="60"/>
      <c r="B65" s="67"/>
      <c r="C65" s="60"/>
      <c r="D65" s="3" t="s">
        <v>8</v>
      </c>
      <c r="E65" s="4">
        <f t="shared" si="34"/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</row>
    <row r="66" spans="1:17" x14ac:dyDescent="0.3">
      <c r="A66" s="58" t="s">
        <v>55</v>
      </c>
      <c r="B66" s="65" t="s">
        <v>87</v>
      </c>
      <c r="C66" s="58" t="s">
        <v>41</v>
      </c>
      <c r="D66" s="3" t="s">
        <v>2</v>
      </c>
      <c r="E66" s="4">
        <f>E67+E68+E69+E70</f>
        <v>0</v>
      </c>
      <c r="F66" s="4">
        <f t="shared" ref="F66:G66" si="35">F67+F68+F69+F70</f>
        <v>0</v>
      </c>
      <c r="G66" s="4">
        <f t="shared" si="35"/>
        <v>0</v>
      </c>
      <c r="H66" s="4">
        <f t="shared" ref="H66" si="36">H67+H68+H69+H70</f>
        <v>0</v>
      </c>
      <c r="I66" s="4">
        <f t="shared" ref="I66" si="37">I67+I68+I69+I70</f>
        <v>0</v>
      </c>
      <c r="J66" s="4">
        <f t="shared" ref="J66" si="38">J67+J68+J69+J70</f>
        <v>0</v>
      </c>
      <c r="K66" s="4">
        <f t="shared" ref="K66" si="39">K67+K68+K69+K70</f>
        <v>0</v>
      </c>
      <c r="L66" s="4">
        <f t="shared" ref="L66:P66" si="40">L67+L68+L69+L70</f>
        <v>0</v>
      </c>
      <c r="M66" s="4">
        <f t="shared" si="40"/>
        <v>0</v>
      </c>
      <c r="N66" s="4">
        <f t="shared" si="40"/>
        <v>0</v>
      </c>
      <c r="O66" s="4">
        <f t="shared" si="40"/>
        <v>0</v>
      </c>
      <c r="P66" s="4">
        <f t="shared" si="40"/>
        <v>0</v>
      </c>
      <c r="Q66" s="4">
        <f t="shared" ref="Q66" si="41">Q67+Q68+Q69+Q70</f>
        <v>0</v>
      </c>
    </row>
    <row r="67" spans="1:17" x14ac:dyDescent="0.3">
      <c r="A67" s="59"/>
      <c r="B67" s="66"/>
      <c r="C67" s="59"/>
      <c r="D67" s="3" t="s">
        <v>5</v>
      </c>
      <c r="E67" s="4">
        <f t="shared" si="34"/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</row>
    <row r="68" spans="1:17" ht="26.4" x14ac:dyDescent="0.3">
      <c r="A68" s="59"/>
      <c r="B68" s="66"/>
      <c r="C68" s="59"/>
      <c r="D68" s="3" t="s">
        <v>6</v>
      </c>
      <c r="E68" s="4">
        <f t="shared" si="34"/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</row>
    <row r="69" spans="1:17" ht="27" customHeight="1" x14ac:dyDescent="0.3">
      <c r="A69" s="59"/>
      <c r="B69" s="66"/>
      <c r="C69" s="59"/>
      <c r="D69" s="3" t="s">
        <v>7</v>
      </c>
      <c r="E69" s="4">
        <f t="shared" si="34"/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</row>
    <row r="70" spans="1:17" ht="26.4" x14ac:dyDescent="0.3">
      <c r="A70" s="60"/>
      <c r="B70" s="67"/>
      <c r="C70" s="60"/>
      <c r="D70" s="3" t="s">
        <v>8</v>
      </c>
      <c r="E70" s="4">
        <f t="shared" si="34"/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</row>
    <row r="71" spans="1:17" ht="15.75" customHeight="1" x14ac:dyDescent="0.3">
      <c r="A71" s="64" t="s">
        <v>56</v>
      </c>
      <c r="B71" s="65" t="s">
        <v>88</v>
      </c>
      <c r="C71" s="58" t="s">
        <v>41</v>
      </c>
      <c r="D71" s="3" t="s">
        <v>2</v>
      </c>
      <c r="E71" s="4">
        <f>E72+E73+E74+E75</f>
        <v>0</v>
      </c>
      <c r="F71" s="4">
        <f t="shared" ref="F71:Q71" si="42">F72+F73+F74+F75</f>
        <v>0</v>
      </c>
      <c r="G71" s="4">
        <f t="shared" si="42"/>
        <v>0</v>
      </c>
      <c r="H71" s="4">
        <f t="shared" si="42"/>
        <v>0</v>
      </c>
      <c r="I71" s="4">
        <f t="shared" si="42"/>
        <v>0</v>
      </c>
      <c r="J71" s="4">
        <f t="shared" si="42"/>
        <v>0</v>
      </c>
      <c r="K71" s="4">
        <f t="shared" si="42"/>
        <v>0</v>
      </c>
      <c r="L71" s="4">
        <f t="shared" si="42"/>
        <v>0</v>
      </c>
      <c r="M71" s="4">
        <f t="shared" si="42"/>
        <v>0</v>
      </c>
      <c r="N71" s="4">
        <f t="shared" si="42"/>
        <v>0</v>
      </c>
      <c r="O71" s="4">
        <f t="shared" si="42"/>
        <v>0</v>
      </c>
      <c r="P71" s="4">
        <f t="shared" si="42"/>
        <v>0</v>
      </c>
      <c r="Q71" s="4">
        <f t="shared" si="42"/>
        <v>0</v>
      </c>
    </row>
    <row r="72" spans="1:17" x14ac:dyDescent="0.3">
      <c r="A72" s="64"/>
      <c r="B72" s="66"/>
      <c r="C72" s="59"/>
      <c r="D72" s="3" t="s">
        <v>5</v>
      </c>
      <c r="E72" s="4">
        <f t="shared" si="34"/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</row>
    <row r="73" spans="1:17" ht="26.4" x14ac:dyDescent="0.3">
      <c r="A73" s="64"/>
      <c r="B73" s="66"/>
      <c r="C73" s="59"/>
      <c r="D73" s="3" t="s">
        <v>6</v>
      </c>
      <c r="E73" s="4">
        <f t="shared" si="34"/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</row>
    <row r="74" spans="1:17" x14ac:dyDescent="0.3">
      <c r="A74" s="64"/>
      <c r="B74" s="66"/>
      <c r="C74" s="59"/>
      <c r="D74" s="3" t="s">
        <v>7</v>
      </c>
      <c r="E74" s="4">
        <f t="shared" si="34"/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</row>
    <row r="75" spans="1:17" ht="26.4" x14ac:dyDescent="0.3">
      <c r="A75" s="64"/>
      <c r="B75" s="67"/>
      <c r="C75" s="60"/>
      <c r="D75" s="3" t="s">
        <v>8</v>
      </c>
      <c r="E75" s="4">
        <f t="shared" si="34"/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</row>
    <row r="76" spans="1:17" x14ac:dyDescent="0.3">
      <c r="A76" s="52"/>
      <c r="B76" s="55" t="s">
        <v>60</v>
      </c>
      <c r="C76" s="52"/>
      <c r="D76" s="20" t="s">
        <v>2</v>
      </c>
      <c r="E76" s="18">
        <f>E77+E78+E79+E80</f>
        <v>13588674.48</v>
      </c>
      <c r="F76" s="18">
        <f t="shared" ref="F76:Q76" si="43">F77+F78+F79+F80</f>
        <v>9944024.4800000004</v>
      </c>
      <c r="G76" s="18">
        <f t="shared" si="43"/>
        <v>3644650</v>
      </c>
      <c r="H76" s="18">
        <f t="shared" si="43"/>
        <v>0</v>
      </c>
      <c r="I76" s="18">
        <f t="shared" si="43"/>
        <v>0</v>
      </c>
      <c r="J76" s="18">
        <f t="shared" si="43"/>
        <v>0</v>
      </c>
      <c r="K76" s="18">
        <f t="shared" si="43"/>
        <v>0</v>
      </c>
      <c r="L76" s="18">
        <f t="shared" si="43"/>
        <v>0</v>
      </c>
      <c r="M76" s="18"/>
      <c r="N76" s="18"/>
      <c r="O76" s="18"/>
      <c r="P76" s="18"/>
      <c r="Q76" s="18">
        <f t="shared" si="43"/>
        <v>0</v>
      </c>
    </row>
    <row r="77" spans="1:17" x14ac:dyDescent="0.3">
      <c r="A77" s="53"/>
      <c r="B77" s="56"/>
      <c r="C77" s="53"/>
      <c r="D77" s="20" t="s">
        <v>5</v>
      </c>
      <c r="E77" s="24">
        <f t="shared" ref="E77:E80" si="44">SUM(F77:Q77)</f>
        <v>0</v>
      </c>
      <c r="F77" s="18">
        <f>F62+F67+F72</f>
        <v>0</v>
      </c>
      <c r="G77" s="18">
        <f t="shared" ref="G77:Q77" si="45">G62+G67+G72</f>
        <v>0</v>
      </c>
      <c r="H77" s="18">
        <f t="shared" si="45"/>
        <v>0</v>
      </c>
      <c r="I77" s="18">
        <f t="shared" si="45"/>
        <v>0</v>
      </c>
      <c r="J77" s="18">
        <f t="shared" si="45"/>
        <v>0</v>
      </c>
      <c r="K77" s="18">
        <f t="shared" si="45"/>
        <v>0</v>
      </c>
      <c r="L77" s="18">
        <f t="shared" si="45"/>
        <v>0</v>
      </c>
      <c r="M77" s="18"/>
      <c r="N77" s="18"/>
      <c r="O77" s="18"/>
      <c r="P77" s="18"/>
      <c r="Q77" s="18">
        <f t="shared" si="45"/>
        <v>0</v>
      </c>
    </row>
    <row r="78" spans="1:17" ht="26.4" x14ac:dyDescent="0.3">
      <c r="A78" s="53"/>
      <c r="B78" s="56"/>
      <c r="C78" s="53"/>
      <c r="D78" s="20" t="s">
        <v>6</v>
      </c>
      <c r="E78" s="24">
        <f t="shared" si="44"/>
        <v>200000</v>
      </c>
      <c r="F78" s="18">
        <f t="shared" ref="F78:Q80" si="46">F63+F68+F73</f>
        <v>200000</v>
      </c>
      <c r="G78" s="18">
        <f t="shared" si="46"/>
        <v>0</v>
      </c>
      <c r="H78" s="18">
        <f t="shared" si="46"/>
        <v>0</v>
      </c>
      <c r="I78" s="18">
        <f t="shared" si="46"/>
        <v>0</v>
      </c>
      <c r="J78" s="18">
        <f t="shared" si="46"/>
        <v>0</v>
      </c>
      <c r="K78" s="18">
        <f t="shared" si="46"/>
        <v>0</v>
      </c>
      <c r="L78" s="18">
        <f t="shared" si="46"/>
        <v>0</v>
      </c>
      <c r="M78" s="18"/>
      <c r="N78" s="18"/>
      <c r="O78" s="18"/>
      <c r="P78" s="18"/>
      <c r="Q78" s="18">
        <f t="shared" si="46"/>
        <v>0</v>
      </c>
    </row>
    <row r="79" spans="1:17" x14ac:dyDescent="0.3">
      <c r="A79" s="53"/>
      <c r="B79" s="56"/>
      <c r="C79" s="53"/>
      <c r="D79" s="20" t="s">
        <v>7</v>
      </c>
      <c r="E79" s="24">
        <f t="shared" si="44"/>
        <v>13388674.48</v>
      </c>
      <c r="F79" s="18">
        <f t="shared" si="46"/>
        <v>9744024.4800000004</v>
      </c>
      <c r="G79" s="18">
        <f t="shared" si="46"/>
        <v>3644650</v>
      </c>
      <c r="H79" s="18">
        <f t="shared" si="46"/>
        <v>0</v>
      </c>
      <c r="I79" s="18">
        <f t="shared" si="46"/>
        <v>0</v>
      </c>
      <c r="J79" s="18">
        <f t="shared" si="46"/>
        <v>0</v>
      </c>
      <c r="K79" s="18">
        <f t="shared" si="46"/>
        <v>0</v>
      </c>
      <c r="L79" s="18">
        <f t="shared" si="46"/>
        <v>0</v>
      </c>
      <c r="M79" s="18"/>
      <c r="N79" s="18"/>
      <c r="O79" s="18"/>
      <c r="P79" s="18"/>
      <c r="Q79" s="18">
        <f t="shared" si="46"/>
        <v>0</v>
      </c>
    </row>
    <row r="80" spans="1:17" ht="26.4" x14ac:dyDescent="0.3">
      <c r="A80" s="54"/>
      <c r="B80" s="57"/>
      <c r="C80" s="54"/>
      <c r="D80" s="20" t="s">
        <v>8</v>
      </c>
      <c r="E80" s="24">
        <f t="shared" si="44"/>
        <v>0</v>
      </c>
      <c r="F80" s="18">
        <f t="shared" si="46"/>
        <v>0</v>
      </c>
      <c r="G80" s="18">
        <f t="shared" si="46"/>
        <v>0</v>
      </c>
      <c r="H80" s="18">
        <f t="shared" si="46"/>
        <v>0</v>
      </c>
      <c r="I80" s="18">
        <f t="shared" si="46"/>
        <v>0</v>
      </c>
      <c r="J80" s="18">
        <f t="shared" si="46"/>
        <v>0</v>
      </c>
      <c r="K80" s="18">
        <f t="shared" si="46"/>
        <v>0</v>
      </c>
      <c r="L80" s="18">
        <f t="shared" si="46"/>
        <v>0</v>
      </c>
      <c r="M80" s="18"/>
      <c r="N80" s="18"/>
      <c r="O80" s="18"/>
      <c r="P80" s="18"/>
      <c r="Q80" s="18">
        <f t="shared" si="46"/>
        <v>0</v>
      </c>
    </row>
    <row r="81" spans="1:17" ht="15.75" customHeight="1" x14ac:dyDescent="0.3">
      <c r="A81" s="58"/>
      <c r="B81" s="61" t="s">
        <v>58</v>
      </c>
      <c r="C81" s="64"/>
      <c r="D81" s="3" t="s">
        <v>2</v>
      </c>
      <c r="E81" s="4">
        <f>E82+E83+E84+E85</f>
        <v>0</v>
      </c>
      <c r="F81" s="4">
        <f t="shared" ref="F81:Q81" si="47">F82+F83+F84+F85</f>
        <v>0</v>
      </c>
      <c r="G81" s="4">
        <f t="shared" si="47"/>
        <v>0</v>
      </c>
      <c r="H81" s="4">
        <f t="shared" si="47"/>
        <v>0</v>
      </c>
      <c r="I81" s="4">
        <f t="shared" si="47"/>
        <v>0</v>
      </c>
      <c r="J81" s="4">
        <f t="shared" si="47"/>
        <v>0</v>
      </c>
      <c r="K81" s="4">
        <f t="shared" si="47"/>
        <v>0</v>
      </c>
      <c r="L81" s="4">
        <f t="shared" si="47"/>
        <v>0</v>
      </c>
      <c r="M81" s="4">
        <f t="shared" si="47"/>
        <v>0</v>
      </c>
      <c r="N81" s="4">
        <f t="shared" si="47"/>
        <v>0</v>
      </c>
      <c r="O81" s="4">
        <f t="shared" si="47"/>
        <v>0</v>
      </c>
      <c r="P81" s="4">
        <f t="shared" si="47"/>
        <v>0</v>
      </c>
      <c r="Q81" s="4">
        <f t="shared" si="47"/>
        <v>0</v>
      </c>
    </row>
    <row r="82" spans="1:17" x14ac:dyDescent="0.3">
      <c r="A82" s="59"/>
      <c r="B82" s="62"/>
      <c r="C82" s="64"/>
      <c r="D82" s="3" t="s">
        <v>5</v>
      </c>
      <c r="E82" s="4">
        <f>SUM(F82:Q82)</f>
        <v>0</v>
      </c>
      <c r="F82" s="4">
        <v>0</v>
      </c>
      <c r="G82" s="4">
        <v>0</v>
      </c>
      <c r="H82" s="4">
        <v>0</v>
      </c>
      <c r="I82" s="4">
        <f t="shared" ref="I82:L82" si="48">I61+I71</f>
        <v>0</v>
      </c>
      <c r="J82" s="4">
        <f t="shared" si="48"/>
        <v>0</v>
      </c>
      <c r="K82" s="4">
        <f t="shared" si="48"/>
        <v>0</v>
      </c>
      <c r="L82" s="4">
        <f t="shared" si="48"/>
        <v>0</v>
      </c>
      <c r="M82" s="4">
        <f t="shared" ref="M82:Q82" si="49">M61+M71</f>
        <v>0</v>
      </c>
      <c r="N82" s="4">
        <f t="shared" si="49"/>
        <v>0</v>
      </c>
      <c r="O82" s="4">
        <f t="shared" si="49"/>
        <v>0</v>
      </c>
      <c r="P82" s="4">
        <f t="shared" si="49"/>
        <v>0</v>
      </c>
      <c r="Q82" s="4">
        <f t="shared" si="49"/>
        <v>0</v>
      </c>
    </row>
    <row r="83" spans="1:17" ht="26.4" x14ac:dyDescent="0.3">
      <c r="A83" s="59"/>
      <c r="B83" s="62"/>
      <c r="C83" s="64"/>
      <c r="D83" s="3" t="s">
        <v>6</v>
      </c>
      <c r="E83" s="4">
        <f t="shared" ref="E83:E85" si="50">SUM(F83:Q83)</f>
        <v>0</v>
      </c>
      <c r="F83" s="4">
        <v>0</v>
      </c>
      <c r="G83" s="4">
        <v>0</v>
      </c>
      <c r="H83" s="4">
        <v>0</v>
      </c>
      <c r="I83" s="4">
        <f>I62+I72</f>
        <v>0</v>
      </c>
      <c r="J83" s="4">
        <f>J62+J72</f>
        <v>0</v>
      </c>
      <c r="K83" s="4">
        <f>K62+K72</f>
        <v>0</v>
      </c>
      <c r="L83" s="4">
        <f>L62+L72</f>
        <v>0</v>
      </c>
      <c r="M83" s="4">
        <f t="shared" ref="M83:Q83" si="51">M62+M72</f>
        <v>0</v>
      </c>
      <c r="N83" s="4">
        <f t="shared" si="51"/>
        <v>0</v>
      </c>
      <c r="O83" s="4">
        <f t="shared" si="51"/>
        <v>0</v>
      </c>
      <c r="P83" s="4">
        <f t="shared" si="51"/>
        <v>0</v>
      </c>
      <c r="Q83" s="4">
        <f t="shared" si="51"/>
        <v>0</v>
      </c>
    </row>
    <row r="84" spans="1:17" x14ac:dyDescent="0.3">
      <c r="A84" s="59"/>
      <c r="B84" s="62"/>
      <c r="C84" s="64"/>
      <c r="D84" s="3" t="s">
        <v>7</v>
      </c>
      <c r="E84" s="4">
        <f t="shared" si="50"/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</row>
    <row r="85" spans="1:17" ht="26.4" x14ac:dyDescent="0.3">
      <c r="A85" s="60"/>
      <c r="B85" s="63"/>
      <c r="C85" s="64"/>
      <c r="D85" s="3" t="s">
        <v>8</v>
      </c>
      <c r="E85" s="4">
        <f t="shared" si="50"/>
        <v>0</v>
      </c>
      <c r="F85" s="4">
        <v>0</v>
      </c>
      <c r="G85" s="4">
        <v>0</v>
      </c>
      <c r="H85" s="4">
        <v>0</v>
      </c>
      <c r="I85" s="4">
        <f t="shared" ref="I85:L85" si="52">I64+I74</f>
        <v>0</v>
      </c>
      <c r="J85" s="4">
        <f t="shared" si="52"/>
        <v>0</v>
      </c>
      <c r="K85" s="4">
        <f t="shared" si="52"/>
        <v>0</v>
      </c>
      <c r="L85" s="4">
        <f t="shared" si="52"/>
        <v>0</v>
      </c>
      <c r="M85" s="4">
        <f t="shared" ref="M85:Q85" si="53">M64+M74</f>
        <v>0</v>
      </c>
      <c r="N85" s="4">
        <f t="shared" si="53"/>
        <v>0</v>
      </c>
      <c r="O85" s="4">
        <f t="shared" si="53"/>
        <v>0</v>
      </c>
      <c r="P85" s="4">
        <f t="shared" si="53"/>
        <v>0</v>
      </c>
      <c r="Q85" s="4">
        <f t="shared" si="53"/>
        <v>0</v>
      </c>
    </row>
    <row r="86" spans="1:17" s="16" customFormat="1" ht="30.75" customHeight="1" x14ac:dyDescent="0.3">
      <c r="A86" s="52"/>
      <c r="B86" s="55" t="s">
        <v>10</v>
      </c>
      <c r="C86" s="52"/>
      <c r="D86" s="20" t="s">
        <v>2</v>
      </c>
      <c r="E86" s="18">
        <f>E87+E88+E89+E90</f>
        <v>3180430584.1800003</v>
      </c>
      <c r="F86" s="18">
        <f t="shared" ref="F86:H86" si="54">F87+F88+F89+F90</f>
        <v>617853722.60000002</v>
      </c>
      <c r="G86" s="18">
        <f t="shared" si="54"/>
        <v>630497061.58000004</v>
      </c>
      <c r="H86" s="18">
        <f t="shared" si="54"/>
        <v>624100100</v>
      </c>
      <c r="I86" s="18">
        <f t="shared" ref="I86" si="55">I87+I88+I89+I90</f>
        <v>622549300</v>
      </c>
      <c r="J86" s="18">
        <f t="shared" ref="J86" si="56">J87+J88+J89+J90</f>
        <v>85678800</v>
      </c>
      <c r="K86" s="18">
        <f t="shared" ref="K86" si="57">K87+K88+K89+K90</f>
        <v>85678800</v>
      </c>
      <c r="L86" s="18">
        <f t="shared" ref="L86:Q86" si="58">L87+L88+L89+L90</f>
        <v>85678800</v>
      </c>
      <c r="M86" s="18">
        <f t="shared" si="58"/>
        <v>85678800</v>
      </c>
      <c r="N86" s="18">
        <f t="shared" si="58"/>
        <v>85678800</v>
      </c>
      <c r="O86" s="18">
        <f t="shared" si="58"/>
        <v>85678800</v>
      </c>
      <c r="P86" s="18">
        <f t="shared" si="58"/>
        <v>85678800</v>
      </c>
      <c r="Q86" s="18">
        <f t="shared" si="58"/>
        <v>85678800</v>
      </c>
    </row>
    <row r="87" spans="1:17" s="16" customFormat="1" x14ac:dyDescent="0.3">
      <c r="A87" s="53"/>
      <c r="B87" s="56"/>
      <c r="C87" s="53"/>
      <c r="D87" s="20" t="s">
        <v>5</v>
      </c>
      <c r="E87" s="24">
        <f t="shared" si="34"/>
        <v>0</v>
      </c>
      <c r="F87" s="18">
        <f t="shared" ref="F87:Q90" si="59">F45+F56+F77</f>
        <v>0</v>
      </c>
      <c r="G87" s="18">
        <f t="shared" si="59"/>
        <v>0</v>
      </c>
      <c r="H87" s="18">
        <f t="shared" si="59"/>
        <v>0</v>
      </c>
      <c r="I87" s="18">
        <f t="shared" si="59"/>
        <v>0</v>
      </c>
      <c r="J87" s="18">
        <f t="shared" si="59"/>
        <v>0</v>
      </c>
      <c r="K87" s="18">
        <f t="shared" si="59"/>
        <v>0</v>
      </c>
      <c r="L87" s="18">
        <f t="shared" si="59"/>
        <v>0</v>
      </c>
      <c r="M87" s="18">
        <f t="shared" si="59"/>
        <v>0</v>
      </c>
      <c r="N87" s="18">
        <f t="shared" si="59"/>
        <v>0</v>
      </c>
      <c r="O87" s="18">
        <f t="shared" si="59"/>
        <v>0</v>
      </c>
      <c r="P87" s="18">
        <f t="shared" si="59"/>
        <v>0</v>
      </c>
      <c r="Q87" s="18">
        <f t="shared" si="59"/>
        <v>0</v>
      </c>
    </row>
    <row r="88" spans="1:17" s="16" customFormat="1" ht="26.4" x14ac:dyDescent="0.3">
      <c r="A88" s="53"/>
      <c r="B88" s="56"/>
      <c r="C88" s="53"/>
      <c r="D88" s="20" t="s">
        <v>6</v>
      </c>
      <c r="E88" s="24">
        <f t="shared" si="34"/>
        <v>2107100500</v>
      </c>
      <c r="F88" s="18">
        <f t="shared" si="59"/>
        <v>492520000</v>
      </c>
      <c r="G88" s="18">
        <f t="shared" si="59"/>
        <v>540839500</v>
      </c>
      <c r="H88" s="18">
        <f t="shared" si="59"/>
        <v>536870500</v>
      </c>
      <c r="I88" s="18">
        <f t="shared" si="59"/>
        <v>536870500</v>
      </c>
      <c r="J88" s="18">
        <f t="shared" si="59"/>
        <v>0</v>
      </c>
      <c r="K88" s="18">
        <f t="shared" si="59"/>
        <v>0</v>
      </c>
      <c r="L88" s="18">
        <f t="shared" si="59"/>
        <v>0</v>
      </c>
      <c r="M88" s="18">
        <f t="shared" si="59"/>
        <v>0</v>
      </c>
      <c r="N88" s="18">
        <f t="shared" si="59"/>
        <v>0</v>
      </c>
      <c r="O88" s="18">
        <f t="shared" si="59"/>
        <v>0</v>
      </c>
      <c r="P88" s="18">
        <f t="shared" si="59"/>
        <v>0</v>
      </c>
      <c r="Q88" s="18">
        <f t="shared" si="59"/>
        <v>0</v>
      </c>
    </row>
    <row r="89" spans="1:17" s="16" customFormat="1" ht="28.5" customHeight="1" x14ac:dyDescent="0.3">
      <c r="A89" s="53"/>
      <c r="B89" s="56"/>
      <c r="C89" s="53"/>
      <c r="D89" s="20" t="s">
        <v>7</v>
      </c>
      <c r="E89" s="24">
        <f t="shared" si="34"/>
        <v>1073330084.1800001</v>
      </c>
      <c r="F89" s="18">
        <f t="shared" si="59"/>
        <v>125333722.59999999</v>
      </c>
      <c r="G89" s="18">
        <f t="shared" si="59"/>
        <v>89657561.579999998</v>
      </c>
      <c r="H89" s="18">
        <f t="shared" si="59"/>
        <v>87229600</v>
      </c>
      <c r="I89" s="18">
        <f t="shared" si="59"/>
        <v>85678800</v>
      </c>
      <c r="J89" s="18">
        <f t="shared" si="59"/>
        <v>85678800</v>
      </c>
      <c r="K89" s="18">
        <f t="shared" si="59"/>
        <v>85678800</v>
      </c>
      <c r="L89" s="18">
        <f t="shared" si="59"/>
        <v>85678800</v>
      </c>
      <c r="M89" s="18">
        <f t="shared" si="59"/>
        <v>85678800</v>
      </c>
      <c r="N89" s="18">
        <f t="shared" si="59"/>
        <v>85678800</v>
      </c>
      <c r="O89" s="18">
        <f t="shared" si="59"/>
        <v>85678800</v>
      </c>
      <c r="P89" s="18">
        <f t="shared" si="59"/>
        <v>85678800</v>
      </c>
      <c r="Q89" s="18">
        <f t="shared" si="59"/>
        <v>85678800</v>
      </c>
    </row>
    <row r="90" spans="1:17" s="16" customFormat="1" ht="26.4" x14ac:dyDescent="0.3">
      <c r="A90" s="54"/>
      <c r="B90" s="57"/>
      <c r="C90" s="54"/>
      <c r="D90" s="20" t="s">
        <v>8</v>
      </c>
      <c r="E90" s="24">
        <f t="shared" si="34"/>
        <v>0</v>
      </c>
      <c r="F90" s="18">
        <f t="shared" si="59"/>
        <v>0</v>
      </c>
      <c r="G90" s="18">
        <f t="shared" si="59"/>
        <v>0</v>
      </c>
      <c r="H90" s="18">
        <f t="shared" si="59"/>
        <v>0</v>
      </c>
      <c r="I90" s="18">
        <f t="shared" si="59"/>
        <v>0</v>
      </c>
      <c r="J90" s="18">
        <f t="shared" si="59"/>
        <v>0</v>
      </c>
      <c r="K90" s="18">
        <f t="shared" si="59"/>
        <v>0</v>
      </c>
      <c r="L90" s="18">
        <f t="shared" si="59"/>
        <v>0</v>
      </c>
      <c r="M90" s="18">
        <f t="shared" si="59"/>
        <v>0</v>
      </c>
      <c r="N90" s="18">
        <f t="shared" si="59"/>
        <v>0</v>
      </c>
      <c r="O90" s="18">
        <f t="shared" si="59"/>
        <v>0</v>
      </c>
      <c r="P90" s="18">
        <f t="shared" si="59"/>
        <v>0</v>
      </c>
      <c r="Q90" s="18">
        <f t="shared" si="59"/>
        <v>0</v>
      </c>
    </row>
    <row r="91" spans="1:17" ht="30.75" customHeight="1" x14ac:dyDescent="0.3">
      <c r="A91" s="58"/>
      <c r="B91" s="61" t="s">
        <v>11</v>
      </c>
      <c r="C91" s="64"/>
      <c r="D91" s="3" t="s">
        <v>2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</row>
    <row r="92" spans="1:17" ht="21.75" customHeight="1" x14ac:dyDescent="0.3">
      <c r="A92" s="59"/>
      <c r="B92" s="62"/>
      <c r="C92" s="64"/>
      <c r="D92" s="3" t="s">
        <v>5</v>
      </c>
      <c r="E92" s="4">
        <f t="shared" ref="E92:L92" si="60">E62+E67</f>
        <v>0</v>
      </c>
      <c r="F92" s="4">
        <f t="shared" si="60"/>
        <v>0</v>
      </c>
      <c r="G92" s="4">
        <f t="shared" si="60"/>
        <v>0</v>
      </c>
      <c r="H92" s="4">
        <f t="shared" si="60"/>
        <v>0</v>
      </c>
      <c r="I92" s="4">
        <f t="shared" si="60"/>
        <v>0</v>
      </c>
      <c r="J92" s="4">
        <f t="shared" si="60"/>
        <v>0</v>
      </c>
      <c r="K92" s="4">
        <f t="shared" si="60"/>
        <v>0</v>
      </c>
      <c r="L92" s="4">
        <f t="shared" si="60"/>
        <v>0</v>
      </c>
      <c r="M92" s="4">
        <f t="shared" ref="M92:Q92" si="61">M62+M67</f>
        <v>0</v>
      </c>
      <c r="N92" s="4">
        <f t="shared" si="61"/>
        <v>0</v>
      </c>
      <c r="O92" s="4">
        <f t="shared" si="61"/>
        <v>0</v>
      </c>
      <c r="P92" s="4">
        <f t="shared" si="61"/>
        <v>0</v>
      </c>
      <c r="Q92" s="4">
        <f t="shared" si="61"/>
        <v>0</v>
      </c>
    </row>
    <row r="93" spans="1:17" ht="30" customHeight="1" x14ac:dyDescent="0.3">
      <c r="A93" s="59"/>
      <c r="B93" s="62"/>
      <c r="C93" s="64"/>
      <c r="D93" s="3" t="s">
        <v>6</v>
      </c>
      <c r="E93" s="4">
        <v>0</v>
      </c>
      <c r="F93" s="4">
        <v>0</v>
      </c>
      <c r="G93" s="4">
        <f t="shared" ref="G93:L93" si="62">G63+G68</f>
        <v>0</v>
      </c>
      <c r="H93" s="4">
        <f t="shared" si="62"/>
        <v>0</v>
      </c>
      <c r="I93" s="4">
        <f t="shared" si="62"/>
        <v>0</v>
      </c>
      <c r="J93" s="4">
        <f t="shared" si="62"/>
        <v>0</v>
      </c>
      <c r="K93" s="4">
        <f t="shared" si="62"/>
        <v>0</v>
      </c>
      <c r="L93" s="4">
        <f t="shared" si="62"/>
        <v>0</v>
      </c>
      <c r="M93" s="4">
        <f t="shared" ref="M93:Q93" si="63">M63+M68</f>
        <v>0</v>
      </c>
      <c r="N93" s="4">
        <f t="shared" si="63"/>
        <v>0</v>
      </c>
      <c r="O93" s="4">
        <f t="shared" si="63"/>
        <v>0</v>
      </c>
      <c r="P93" s="4">
        <f t="shared" si="63"/>
        <v>0</v>
      </c>
      <c r="Q93" s="4">
        <f t="shared" si="63"/>
        <v>0</v>
      </c>
    </row>
    <row r="94" spans="1:17" ht="28.5" customHeight="1" x14ac:dyDescent="0.3">
      <c r="A94" s="59"/>
      <c r="B94" s="62"/>
      <c r="C94" s="64"/>
      <c r="D94" s="3" t="s">
        <v>7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1</v>
      </c>
      <c r="N94" s="4">
        <v>2</v>
      </c>
      <c r="O94" s="4">
        <v>3</v>
      </c>
      <c r="P94" s="4">
        <v>4</v>
      </c>
      <c r="Q94" s="4">
        <v>5</v>
      </c>
    </row>
    <row r="95" spans="1:17" ht="26.4" x14ac:dyDescent="0.3">
      <c r="A95" s="60"/>
      <c r="B95" s="63"/>
      <c r="C95" s="64"/>
      <c r="D95" s="3" t="s">
        <v>8</v>
      </c>
      <c r="E95" s="4">
        <f t="shared" ref="E95:L95" si="64">E65+E70</f>
        <v>0</v>
      </c>
      <c r="F95" s="4">
        <f t="shared" si="64"/>
        <v>0</v>
      </c>
      <c r="G95" s="4">
        <f t="shared" si="64"/>
        <v>0</v>
      </c>
      <c r="H95" s="4">
        <f t="shared" si="64"/>
        <v>0</v>
      </c>
      <c r="I95" s="4">
        <f t="shared" si="64"/>
        <v>0</v>
      </c>
      <c r="J95" s="4">
        <f t="shared" si="64"/>
        <v>0</v>
      </c>
      <c r="K95" s="4">
        <f t="shared" si="64"/>
        <v>0</v>
      </c>
      <c r="L95" s="4">
        <f t="shared" si="64"/>
        <v>0</v>
      </c>
      <c r="M95" s="4">
        <f t="shared" ref="M95:Q95" si="65">M65+M70</f>
        <v>0</v>
      </c>
      <c r="N95" s="4">
        <f t="shared" si="65"/>
        <v>0</v>
      </c>
      <c r="O95" s="4">
        <f t="shared" si="65"/>
        <v>0</v>
      </c>
      <c r="P95" s="4">
        <f t="shared" si="65"/>
        <v>0</v>
      </c>
      <c r="Q95" s="4">
        <f t="shared" si="65"/>
        <v>0</v>
      </c>
    </row>
    <row r="96" spans="1:17" ht="30.75" customHeight="1" x14ac:dyDescent="0.3">
      <c r="A96" s="58"/>
      <c r="B96" s="61" t="s">
        <v>4</v>
      </c>
      <c r="C96" s="64"/>
      <c r="D96" s="3" t="s">
        <v>2</v>
      </c>
      <c r="E96" s="4">
        <f>E86</f>
        <v>3180430584.1800003</v>
      </c>
      <c r="F96" s="4">
        <f t="shared" ref="F96:Q96" si="66">F86</f>
        <v>617853722.60000002</v>
      </c>
      <c r="G96" s="4">
        <f t="shared" si="66"/>
        <v>630497061.58000004</v>
      </c>
      <c r="H96" s="4">
        <f t="shared" si="66"/>
        <v>624100100</v>
      </c>
      <c r="I96" s="4">
        <f t="shared" si="66"/>
        <v>622549300</v>
      </c>
      <c r="J96" s="4">
        <f t="shared" si="66"/>
        <v>85678800</v>
      </c>
      <c r="K96" s="4">
        <f t="shared" si="66"/>
        <v>85678800</v>
      </c>
      <c r="L96" s="4">
        <f t="shared" si="66"/>
        <v>85678800</v>
      </c>
      <c r="M96" s="4">
        <f t="shared" si="66"/>
        <v>85678800</v>
      </c>
      <c r="N96" s="4">
        <f t="shared" si="66"/>
        <v>85678800</v>
      </c>
      <c r="O96" s="4">
        <f t="shared" si="66"/>
        <v>85678800</v>
      </c>
      <c r="P96" s="4">
        <f t="shared" si="66"/>
        <v>85678800</v>
      </c>
      <c r="Q96" s="4">
        <f t="shared" si="66"/>
        <v>85678800</v>
      </c>
    </row>
    <row r="97" spans="1:17" ht="21.75" customHeight="1" x14ac:dyDescent="0.3">
      <c r="A97" s="59"/>
      <c r="B97" s="62"/>
      <c r="C97" s="64"/>
      <c r="D97" s="3" t="s">
        <v>5</v>
      </c>
      <c r="E97" s="4">
        <f t="shared" ref="E97:Q101" si="67">E87</f>
        <v>0</v>
      </c>
      <c r="F97" s="4">
        <f t="shared" si="67"/>
        <v>0</v>
      </c>
      <c r="G97" s="4">
        <f t="shared" si="67"/>
        <v>0</v>
      </c>
      <c r="H97" s="4">
        <f t="shared" si="67"/>
        <v>0</v>
      </c>
      <c r="I97" s="4">
        <f t="shared" si="67"/>
        <v>0</v>
      </c>
      <c r="J97" s="4">
        <f t="shared" si="67"/>
        <v>0</v>
      </c>
      <c r="K97" s="4">
        <f t="shared" si="67"/>
        <v>0</v>
      </c>
      <c r="L97" s="4">
        <f t="shared" si="67"/>
        <v>0</v>
      </c>
      <c r="M97" s="4">
        <f t="shared" ref="M97:Q97" si="68">M87</f>
        <v>0</v>
      </c>
      <c r="N97" s="4">
        <f t="shared" si="68"/>
        <v>0</v>
      </c>
      <c r="O97" s="4">
        <f t="shared" si="68"/>
        <v>0</v>
      </c>
      <c r="P97" s="4">
        <f t="shared" si="68"/>
        <v>0</v>
      </c>
      <c r="Q97" s="4">
        <f t="shared" si="68"/>
        <v>0</v>
      </c>
    </row>
    <row r="98" spans="1:17" ht="30" customHeight="1" x14ac:dyDescent="0.3">
      <c r="A98" s="59"/>
      <c r="B98" s="62"/>
      <c r="C98" s="64"/>
      <c r="D98" s="3" t="s">
        <v>6</v>
      </c>
      <c r="E98" s="4">
        <f t="shared" si="67"/>
        <v>2107100500</v>
      </c>
      <c r="F98" s="4">
        <f t="shared" si="67"/>
        <v>492520000</v>
      </c>
      <c r="G98" s="4">
        <f t="shared" si="67"/>
        <v>540839500</v>
      </c>
      <c r="H98" s="4">
        <f t="shared" si="67"/>
        <v>536870500</v>
      </c>
      <c r="I98" s="4">
        <f t="shared" si="67"/>
        <v>536870500</v>
      </c>
      <c r="J98" s="4">
        <f t="shared" si="67"/>
        <v>0</v>
      </c>
      <c r="K98" s="4">
        <f t="shared" si="67"/>
        <v>0</v>
      </c>
      <c r="L98" s="4">
        <f t="shared" si="67"/>
        <v>0</v>
      </c>
      <c r="M98" s="4">
        <f t="shared" ref="M98:Q98" si="69">M88</f>
        <v>0</v>
      </c>
      <c r="N98" s="4">
        <f t="shared" si="69"/>
        <v>0</v>
      </c>
      <c r="O98" s="4">
        <f t="shared" si="69"/>
        <v>0</v>
      </c>
      <c r="P98" s="4">
        <f t="shared" si="69"/>
        <v>0</v>
      </c>
      <c r="Q98" s="4">
        <f t="shared" si="69"/>
        <v>0</v>
      </c>
    </row>
    <row r="99" spans="1:17" ht="28.5" customHeight="1" x14ac:dyDescent="0.3">
      <c r="A99" s="59"/>
      <c r="B99" s="62"/>
      <c r="C99" s="64"/>
      <c r="D99" s="3" t="s">
        <v>7</v>
      </c>
      <c r="E99" s="4">
        <f t="shared" si="67"/>
        <v>1073330084.1800001</v>
      </c>
      <c r="F99" s="4">
        <f t="shared" si="67"/>
        <v>125333722.59999999</v>
      </c>
      <c r="G99" s="4">
        <f t="shared" si="67"/>
        <v>89657561.579999998</v>
      </c>
      <c r="H99" s="4">
        <f t="shared" si="67"/>
        <v>87229600</v>
      </c>
      <c r="I99" s="4">
        <f t="shared" si="67"/>
        <v>85678800</v>
      </c>
      <c r="J99" s="4">
        <f t="shared" si="67"/>
        <v>85678800</v>
      </c>
      <c r="K99" s="4">
        <f t="shared" si="67"/>
        <v>85678800</v>
      </c>
      <c r="L99" s="4">
        <f t="shared" si="67"/>
        <v>85678800</v>
      </c>
      <c r="M99" s="4">
        <f t="shared" si="67"/>
        <v>85678800</v>
      </c>
      <c r="N99" s="4">
        <f t="shared" si="67"/>
        <v>85678800</v>
      </c>
      <c r="O99" s="4">
        <f t="shared" si="67"/>
        <v>85678800</v>
      </c>
      <c r="P99" s="4">
        <f t="shared" si="67"/>
        <v>85678800</v>
      </c>
      <c r="Q99" s="4">
        <f t="shared" si="67"/>
        <v>85678800</v>
      </c>
    </row>
    <row r="100" spans="1:17" ht="26.4" x14ac:dyDescent="0.3">
      <c r="A100" s="60"/>
      <c r="B100" s="63"/>
      <c r="C100" s="64"/>
      <c r="D100" s="3" t="s">
        <v>8</v>
      </c>
      <c r="E100" s="4">
        <f t="shared" si="67"/>
        <v>0</v>
      </c>
      <c r="F100" s="4">
        <f t="shared" si="67"/>
        <v>0</v>
      </c>
      <c r="G100" s="4">
        <f t="shared" si="67"/>
        <v>0</v>
      </c>
      <c r="H100" s="4">
        <f t="shared" si="67"/>
        <v>0</v>
      </c>
      <c r="I100" s="4">
        <f t="shared" si="67"/>
        <v>0</v>
      </c>
      <c r="J100" s="4">
        <f t="shared" si="67"/>
        <v>0</v>
      </c>
      <c r="K100" s="4">
        <f t="shared" si="67"/>
        <v>0</v>
      </c>
      <c r="L100" s="4">
        <f t="shared" si="67"/>
        <v>0</v>
      </c>
      <c r="M100" s="4">
        <f t="shared" ref="M100:Q100" si="70">M90</f>
        <v>0</v>
      </c>
      <c r="N100" s="4">
        <f t="shared" si="70"/>
        <v>0</v>
      </c>
      <c r="O100" s="4">
        <f t="shared" si="70"/>
        <v>0</v>
      </c>
      <c r="P100" s="4">
        <f t="shared" si="70"/>
        <v>0</v>
      </c>
      <c r="Q100" s="4">
        <f t="shared" si="70"/>
        <v>0</v>
      </c>
    </row>
    <row r="101" spans="1:17" x14ac:dyDescent="0.3">
      <c r="A101" s="7"/>
      <c r="B101" s="8" t="s">
        <v>12</v>
      </c>
      <c r="C101" s="2"/>
      <c r="D101" s="3"/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f t="shared" si="67"/>
        <v>0</v>
      </c>
      <c r="L101" s="4">
        <v>0</v>
      </c>
      <c r="M101" s="4">
        <v>1</v>
      </c>
      <c r="N101" s="4">
        <v>2</v>
      </c>
      <c r="O101" s="4">
        <v>3</v>
      </c>
      <c r="P101" s="4">
        <v>4</v>
      </c>
      <c r="Q101" s="4">
        <v>5</v>
      </c>
    </row>
    <row r="102" spans="1:17" ht="30.75" customHeight="1" x14ac:dyDescent="0.3">
      <c r="A102" s="58"/>
      <c r="B102" s="61" t="s">
        <v>34</v>
      </c>
      <c r="C102" s="64"/>
      <c r="D102" s="3" t="s">
        <v>2</v>
      </c>
      <c r="E102" s="4">
        <f>E96</f>
        <v>3180430584.1800003</v>
      </c>
      <c r="F102" s="4">
        <f t="shared" ref="F102:Q102" si="71">F96</f>
        <v>617853722.60000002</v>
      </c>
      <c r="G102" s="4">
        <f t="shared" si="71"/>
        <v>630497061.58000004</v>
      </c>
      <c r="H102" s="4">
        <f t="shared" si="71"/>
        <v>624100100</v>
      </c>
      <c r="I102" s="4">
        <f t="shared" si="71"/>
        <v>622549300</v>
      </c>
      <c r="J102" s="4">
        <f t="shared" si="71"/>
        <v>85678800</v>
      </c>
      <c r="K102" s="4">
        <f t="shared" si="71"/>
        <v>85678800</v>
      </c>
      <c r="L102" s="4">
        <f t="shared" si="71"/>
        <v>85678800</v>
      </c>
      <c r="M102" s="4">
        <f t="shared" si="71"/>
        <v>85678800</v>
      </c>
      <c r="N102" s="4">
        <f t="shared" si="71"/>
        <v>85678800</v>
      </c>
      <c r="O102" s="4">
        <f t="shared" si="71"/>
        <v>85678800</v>
      </c>
      <c r="P102" s="4">
        <f t="shared" si="71"/>
        <v>85678800</v>
      </c>
      <c r="Q102" s="4">
        <f t="shared" si="71"/>
        <v>85678800</v>
      </c>
    </row>
    <row r="103" spans="1:17" ht="21.75" customHeight="1" x14ac:dyDescent="0.3">
      <c r="A103" s="59"/>
      <c r="B103" s="62"/>
      <c r="C103" s="64"/>
      <c r="D103" s="3" t="s">
        <v>5</v>
      </c>
      <c r="E103" s="4">
        <f t="shared" ref="E103:Q106" si="72">E97</f>
        <v>0</v>
      </c>
      <c r="F103" s="4">
        <f t="shared" si="72"/>
        <v>0</v>
      </c>
      <c r="G103" s="4">
        <f t="shared" si="72"/>
        <v>0</v>
      </c>
      <c r="H103" s="4">
        <f t="shared" si="72"/>
        <v>0</v>
      </c>
      <c r="I103" s="4">
        <f t="shared" si="72"/>
        <v>0</v>
      </c>
      <c r="J103" s="4">
        <f t="shared" si="72"/>
        <v>0</v>
      </c>
      <c r="K103" s="4">
        <f t="shared" si="72"/>
        <v>0</v>
      </c>
      <c r="L103" s="4">
        <f t="shared" si="72"/>
        <v>0</v>
      </c>
      <c r="M103" s="4">
        <f t="shared" ref="M103:Q103" si="73">M97</f>
        <v>0</v>
      </c>
      <c r="N103" s="4">
        <f t="shared" si="73"/>
        <v>0</v>
      </c>
      <c r="O103" s="4">
        <f t="shared" si="73"/>
        <v>0</v>
      </c>
      <c r="P103" s="4">
        <f t="shared" si="73"/>
        <v>0</v>
      </c>
      <c r="Q103" s="4">
        <f t="shared" si="73"/>
        <v>0</v>
      </c>
    </row>
    <row r="104" spans="1:17" ht="30" customHeight="1" x14ac:dyDescent="0.3">
      <c r="A104" s="59"/>
      <c r="B104" s="62"/>
      <c r="C104" s="64"/>
      <c r="D104" s="3" t="s">
        <v>6</v>
      </c>
      <c r="E104" s="4">
        <f t="shared" si="72"/>
        <v>2107100500</v>
      </c>
      <c r="F104" s="4">
        <f t="shared" si="72"/>
        <v>492520000</v>
      </c>
      <c r="G104" s="4">
        <f t="shared" si="72"/>
        <v>540839500</v>
      </c>
      <c r="H104" s="4">
        <f t="shared" si="72"/>
        <v>536870500</v>
      </c>
      <c r="I104" s="4">
        <f t="shared" si="72"/>
        <v>536870500</v>
      </c>
      <c r="J104" s="4">
        <f t="shared" si="72"/>
        <v>0</v>
      </c>
      <c r="K104" s="4">
        <f t="shared" si="72"/>
        <v>0</v>
      </c>
      <c r="L104" s="4">
        <f t="shared" si="72"/>
        <v>0</v>
      </c>
      <c r="M104" s="4">
        <f t="shared" ref="M104:Q104" si="74">M98</f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</row>
    <row r="105" spans="1:17" ht="28.5" customHeight="1" x14ac:dyDescent="0.3">
      <c r="A105" s="59"/>
      <c r="B105" s="62"/>
      <c r="C105" s="64"/>
      <c r="D105" s="3" t="s">
        <v>7</v>
      </c>
      <c r="E105" s="4">
        <f t="shared" si="72"/>
        <v>1073330084.1800001</v>
      </c>
      <c r="F105" s="4">
        <f t="shared" si="72"/>
        <v>125333722.59999999</v>
      </c>
      <c r="G105" s="4">
        <f t="shared" si="72"/>
        <v>89657561.579999998</v>
      </c>
      <c r="H105" s="4">
        <f t="shared" si="72"/>
        <v>87229600</v>
      </c>
      <c r="I105" s="4">
        <f t="shared" si="72"/>
        <v>85678800</v>
      </c>
      <c r="J105" s="4">
        <f t="shared" si="72"/>
        <v>85678800</v>
      </c>
      <c r="K105" s="4">
        <f t="shared" si="72"/>
        <v>85678800</v>
      </c>
      <c r="L105" s="4">
        <f t="shared" si="72"/>
        <v>85678800</v>
      </c>
      <c r="M105" s="4">
        <f t="shared" si="72"/>
        <v>85678800</v>
      </c>
      <c r="N105" s="4">
        <f t="shared" si="72"/>
        <v>85678800</v>
      </c>
      <c r="O105" s="4">
        <f t="shared" si="72"/>
        <v>85678800</v>
      </c>
      <c r="P105" s="4">
        <f t="shared" si="72"/>
        <v>85678800</v>
      </c>
      <c r="Q105" s="4">
        <f t="shared" si="72"/>
        <v>85678800</v>
      </c>
    </row>
    <row r="106" spans="1:17" ht="26.4" x14ac:dyDescent="0.3">
      <c r="A106" s="60"/>
      <c r="B106" s="63"/>
      <c r="C106" s="64"/>
      <c r="D106" s="3" t="s">
        <v>8</v>
      </c>
      <c r="E106" s="4">
        <f t="shared" si="72"/>
        <v>0</v>
      </c>
      <c r="F106" s="4">
        <f t="shared" si="72"/>
        <v>0</v>
      </c>
      <c r="G106" s="4">
        <f t="shared" si="72"/>
        <v>0</v>
      </c>
      <c r="H106" s="4">
        <f t="shared" si="72"/>
        <v>0</v>
      </c>
      <c r="I106" s="4">
        <f t="shared" si="72"/>
        <v>0</v>
      </c>
      <c r="J106" s="4">
        <f t="shared" si="72"/>
        <v>0</v>
      </c>
      <c r="K106" s="4">
        <f t="shared" si="72"/>
        <v>0</v>
      </c>
      <c r="L106" s="4">
        <f t="shared" si="72"/>
        <v>0</v>
      </c>
      <c r="M106" s="4">
        <f t="shared" ref="M106:Q106" si="75">M100</f>
        <v>0</v>
      </c>
      <c r="N106" s="4">
        <f t="shared" si="75"/>
        <v>0</v>
      </c>
      <c r="O106" s="4">
        <f t="shared" si="75"/>
        <v>0</v>
      </c>
      <c r="P106" s="4">
        <f t="shared" si="75"/>
        <v>0</v>
      </c>
      <c r="Q106" s="4">
        <f t="shared" si="75"/>
        <v>0</v>
      </c>
    </row>
    <row r="107" spans="1:17" ht="30.75" customHeight="1" x14ac:dyDescent="0.3">
      <c r="A107" s="58"/>
      <c r="B107" s="61" t="s">
        <v>35</v>
      </c>
      <c r="C107" s="64"/>
      <c r="D107" s="3" t="s">
        <v>2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</row>
    <row r="108" spans="1:17" ht="21.75" customHeight="1" x14ac:dyDescent="0.3">
      <c r="A108" s="59"/>
      <c r="B108" s="62"/>
      <c r="C108" s="64"/>
      <c r="D108" s="3" t="s">
        <v>5</v>
      </c>
      <c r="E108" s="4">
        <f>E97</f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</row>
    <row r="109" spans="1:17" ht="30" customHeight="1" x14ac:dyDescent="0.3">
      <c r="A109" s="59"/>
      <c r="B109" s="62"/>
      <c r="C109" s="64"/>
      <c r="D109" s="3" t="s">
        <v>6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</row>
    <row r="110" spans="1:17" ht="28.5" customHeight="1" x14ac:dyDescent="0.3">
      <c r="A110" s="59"/>
      <c r="B110" s="62"/>
      <c r="C110" s="64"/>
      <c r="D110" s="3" t="s">
        <v>7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</row>
    <row r="111" spans="1:17" ht="26.4" x14ac:dyDescent="0.3">
      <c r="A111" s="60"/>
      <c r="B111" s="63"/>
      <c r="C111" s="64"/>
      <c r="D111" s="3" t="s">
        <v>8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</row>
    <row r="112" spans="1:17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x14ac:dyDescent="0.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x14ac:dyDescent="0.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x14ac:dyDescent="0.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x14ac:dyDescent="0.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x14ac:dyDescent="0.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</sheetData>
  <mergeCells count="72">
    <mergeCell ref="P1:Q1"/>
    <mergeCell ref="N2:Q2"/>
    <mergeCell ref="N3:Q3"/>
    <mergeCell ref="A34:A38"/>
    <mergeCell ref="B34:B38"/>
    <mergeCell ref="C34:C38"/>
    <mergeCell ref="A13:Q13"/>
    <mergeCell ref="B14:B18"/>
    <mergeCell ref="A14:A18"/>
    <mergeCell ref="B24:B28"/>
    <mergeCell ref="C24:C28"/>
    <mergeCell ref="A24:A28"/>
    <mergeCell ref="B19:B23"/>
    <mergeCell ref="A19:A23"/>
    <mergeCell ref="C14:C18"/>
    <mergeCell ref="C19:C23"/>
    <mergeCell ref="E9:Q9"/>
    <mergeCell ref="F10:Q10"/>
    <mergeCell ref="A7:Q7"/>
    <mergeCell ref="I6:K6"/>
    <mergeCell ref="B9:B11"/>
    <mergeCell ref="A9:A11"/>
    <mergeCell ref="C9:C11"/>
    <mergeCell ref="D9:D11"/>
    <mergeCell ref="E10:E11"/>
    <mergeCell ref="A86:A90"/>
    <mergeCell ref="B29:B33"/>
    <mergeCell ref="C29:C33"/>
    <mergeCell ref="A29:A33"/>
    <mergeCell ref="A49:Q49"/>
    <mergeCell ref="A60:Q60"/>
    <mergeCell ref="B50:B54"/>
    <mergeCell ref="C50:C54"/>
    <mergeCell ref="A50:A54"/>
    <mergeCell ref="A61:A65"/>
    <mergeCell ref="B61:B65"/>
    <mergeCell ref="C61:C65"/>
    <mergeCell ref="A66:A70"/>
    <mergeCell ref="B66:B70"/>
    <mergeCell ref="C66:C70"/>
    <mergeCell ref="A39:A43"/>
    <mergeCell ref="B86:B90"/>
    <mergeCell ref="C86:C90"/>
    <mergeCell ref="B39:B43"/>
    <mergeCell ref="C39:C43"/>
    <mergeCell ref="B71:B75"/>
    <mergeCell ref="C71:C75"/>
    <mergeCell ref="A71:A75"/>
    <mergeCell ref="A76:A80"/>
    <mergeCell ref="B76:B80"/>
    <mergeCell ref="C76:C80"/>
    <mergeCell ref="A81:A85"/>
    <mergeCell ref="B81:B85"/>
    <mergeCell ref="C81:C85"/>
    <mergeCell ref="A91:A95"/>
    <mergeCell ref="B91:B95"/>
    <mergeCell ref="C91:C95"/>
    <mergeCell ref="A107:A111"/>
    <mergeCell ref="B107:B111"/>
    <mergeCell ref="C107:C111"/>
    <mergeCell ref="A96:A100"/>
    <mergeCell ref="B96:B100"/>
    <mergeCell ref="C96:C100"/>
    <mergeCell ref="A102:A106"/>
    <mergeCell ref="B102:B106"/>
    <mergeCell ref="C102:C106"/>
    <mergeCell ref="A44:A48"/>
    <mergeCell ref="B44:B48"/>
    <mergeCell ref="C44:C48"/>
    <mergeCell ref="A55:A59"/>
    <mergeCell ref="B55:B59"/>
    <mergeCell ref="C55:C59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42" firstPageNumber="7" fitToHeight="2" orientation="landscape" useFirstPageNumber="1" r:id="rId1"/>
  <headerFooter>
    <oddHeader>&amp;C&amp;P</oddHeader>
    <firstHeader>&amp;C10</firstHead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Normal="100" zoomScaleSheetLayoutView="100" workbookViewId="0">
      <selection activeCell="I3" sqref="I3:L3"/>
    </sheetView>
  </sheetViews>
  <sheetFormatPr defaultColWidth="9.109375" defaultRowHeight="13.8" x14ac:dyDescent="0.25"/>
  <cols>
    <col min="1" max="1" width="5.5546875" style="9" customWidth="1"/>
    <col min="2" max="2" width="37.44140625" style="9" customWidth="1"/>
    <col min="3" max="3" width="30" style="9" customWidth="1"/>
    <col min="4" max="11" width="9.109375" style="9"/>
    <col min="12" max="12" width="27.33203125" style="9" customWidth="1"/>
    <col min="13" max="16384" width="9.109375" style="9"/>
  </cols>
  <sheetData>
    <row r="1" spans="1:12" ht="15.6" x14ac:dyDescent="0.3">
      <c r="I1" s="1"/>
      <c r="J1" s="1"/>
      <c r="K1" s="46" t="s">
        <v>126</v>
      </c>
      <c r="L1" s="46"/>
    </row>
    <row r="2" spans="1:12" ht="15.6" x14ac:dyDescent="0.3">
      <c r="I2" s="46" t="s">
        <v>124</v>
      </c>
      <c r="J2" s="46"/>
      <c r="K2" s="46"/>
      <c r="L2" s="46"/>
    </row>
    <row r="3" spans="1:12" ht="15.6" x14ac:dyDescent="0.3">
      <c r="I3" s="46" t="s">
        <v>133</v>
      </c>
      <c r="J3" s="46"/>
      <c r="K3" s="46"/>
      <c r="L3" s="46"/>
    </row>
    <row r="9" spans="1:12" ht="15.6" x14ac:dyDescent="0.25">
      <c r="L9" s="12" t="s">
        <v>46</v>
      </c>
    </row>
    <row r="10" spans="1:12" ht="29.25" customHeight="1" x14ac:dyDescent="0.25">
      <c r="A10" s="78" t="s">
        <v>32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2" spans="1:12" ht="119.25" customHeight="1" x14ac:dyDescent="0.25">
      <c r="A12" s="79" t="s">
        <v>0</v>
      </c>
      <c r="B12" s="79" t="s">
        <v>29</v>
      </c>
      <c r="C12" s="79" t="s">
        <v>30</v>
      </c>
      <c r="D12" s="75" t="s">
        <v>27</v>
      </c>
      <c r="E12" s="76"/>
      <c r="F12" s="76"/>
      <c r="G12" s="76"/>
      <c r="H12" s="76"/>
      <c r="I12" s="76"/>
      <c r="J12" s="76"/>
      <c r="K12" s="77"/>
      <c r="L12" s="79" t="s">
        <v>31</v>
      </c>
    </row>
    <row r="13" spans="1:12" x14ac:dyDescent="0.25">
      <c r="A13" s="79"/>
      <c r="B13" s="79"/>
      <c r="C13" s="79"/>
      <c r="D13" s="10" t="s">
        <v>15</v>
      </c>
      <c r="E13" s="10" t="s">
        <v>16</v>
      </c>
      <c r="F13" s="10" t="s">
        <v>17</v>
      </c>
      <c r="G13" s="10" t="s">
        <v>18</v>
      </c>
      <c r="H13" s="10" t="s">
        <v>19</v>
      </c>
      <c r="I13" s="10" t="s">
        <v>20</v>
      </c>
      <c r="J13" s="10" t="s">
        <v>21</v>
      </c>
      <c r="K13" s="10" t="s">
        <v>28</v>
      </c>
      <c r="L13" s="79"/>
    </row>
    <row r="14" spans="1:12" x14ac:dyDescent="0.2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0">
        <v>10</v>
      </c>
      <c r="K14" s="10">
        <v>11</v>
      </c>
      <c r="L14" s="10">
        <v>12</v>
      </c>
    </row>
    <row r="15" spans="1:12" ht="41.4" x14ac:dyDescent="0.25">
      <c r="A15" s="10">
        <v>1</v>
      </c>
      <c r="B15" s="25" t="s">
        <v>42</v>
      </c>
      <c r="C15" s="10" t="s">
        <v>43</v>
      </c>
      <c r="D15" s="10">
        <v>973</v>
      </c>
      <c r="E15" s="17">
        <v>978</v>
      </c>
      <c r="F15" s="42">
        <v>973</v>
      </c>
      <c r="G15" s="42">
        <v>973</v>
      </c>
      <c r="H15" s="42">
        <v>973</v>
      </c>
      <c r="I15" s="42">
        <v>973</v>
      </c>
      <c r="J15" s="42">
        <v>973</v>
      </c>
      <c r="K15" s="42">
        <v>973</v>
      </c>
      <c r="L15" s="42">
        <v>973</v>
      </c>
    </row>
    <row r="16" spans="1:12" ht="41.4" x14ac:dyDescent="0.25">
      <c r="A16" s="15">
        <v>2</v>
      </c>
      <c r="B16" s="25" t="s">
        <v>44</v>
      </c>
      <c r="C16" s="14" t="s">
        <v>43</v>
      </c>
      <c r="D16" s="10">
        <v>990</v>
      </c>
      <c r="E16" s="17">
        <v>981</v>
      </c>
      <c r="F16" s="42">
        <v>990</v>
      </c>
      <c r="G16" s="42">
        <v>990</v>
      </c>
      <c r="H16" s="42">
        <v>990</v>
      </c>
      <c r="I16" s="42">
        <v>990</v>
      </c>
      <c r="J16" s="42">
        <v>990</v>
      </c>
      <c r="K16" s="42">
        <v>990</v>
      </c>
      <c r="L16" s="42">
        <v>990</v>
      </c>
    </row>
    <row r="17" spans="1:12" ht="41.4" x14ac:dyDescent="0.25">
      <c r="A17" s="15">
        <v>3</v>
      </c>
      <c r="B17" s="25" t="s">
        <v>45</v>
      </c>
      <c r="C17" s="14" t="s">
        <v>43</v>
      </c>
      <c r="D17" s="10">
        <v>175</v>
      </c>
      <c r="E17" s="17">
        <v>173</v>
      </c>
      <c r="F17" s="42">
        <v>175</v>
      </c>
      <c r="G17" s="42">
        <v>175</v>
      </c>
      <c r="H17" s="42">
        <v>175</v>
      </c>
      <c r="I17" s="42">
        <v>175</v>
      </c>
      <c r="J17" s="42">
        <v>175</v>
      </c>
      <c r="K17" s="42">
        <v>175</v>
      </c>
      <c r="L17" s="42">
        <v>175</v>
      </c>
    </row>
    <row r="18" spans="1:12" ht="41.25" customHeight="1" x14ac:dyDescent="0.25">
      <c r="A18" s="15">
        <v>4</v>
      </c>
      <c r="B18" s="25" t="s">
        <v>71</v>
      </c>
      <c r="C18" s="22" t="s">
        <v>65</v>
      </c>
      <c r="D18" s="17">
        <f>D19+D20</f>
        <v>6930</v>
      </c>
      <c r="E18" s="17">
        <f t="shared" ref="E18:L18" si="0">E19+E20</f>
        <v>6500</v>
      </c>
      <c r="F18" s="22">
        <f t="shared" si="0"/>
        <v>0</v>
      </c>
      <c r="G18" s="22">
        <f t="shared" si="0"/>
        <v>0</v>
      </c>
      <c r="H18" s="22">
        <f t="shared" si="0"/>
        <v>0</v>
      </c>
      <c r="I18" s="22">
        <f t="shared" si="0"/>
        <v>0</v>
      </c>
      <c r="J18" s="22">
        <f t="shared" si="0"/>
        <v>0</v>
      </c>
      <c r="K18" s="22">
        <f t="shared" si="0"/>
        <v>0</v>
      </c>
      <c r="L18" s="22">
        <f t="shared" si="0"/>
        <v>6930</v>
      </c>
    </row>
    <row r="19" spans="1:12" ht="47.25" customHeight="1" x14ac:dyDescent="0.25">
      <c r="A19" s="22" t="s">
        <v>39</v>
      </c>
      <c r="B19" s="25" t="s">
        <v>78</v>
      </c>
      <c r="C19" s="22" t="s">
        <v>65</v>
      </c>
      <c r="D19" s="22">
        <v>2175</v>
      </c>
      <c r="E19" s="17">
        <v>2025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2">
        <v>2175</v>
      </c>
    </row>
    <row r="20" spans="1:12" ht="65.25" customHeight="1" x14ac:dyDescent="0.25">
      <c r="A20" s="22" t="s">
        <v>73</v>
      </c>
      <c r="B20" s="25" t="s">
        <v>74</v>
      </c>
      <c r="C20" s="22" t="s">
        <v>65</v>
      </c>
      <c r="D20" s="22">
        <v>4755</v>
      </c>
      <c r="E20" s="17">
        <v>4475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2">
        <v>4755</v>
      </c>
    </row>
    <row r="21" spans="1:12" ht="30" customHeight="1" x14ac:dyDescent="0.25">
      <c r="A21" s="15">
        <v>5</v>
      </c>
      <c r="B21" s="25" t="s">
        <v>72</v>
      </c>
      <c r="C21" s="15" t="s">
        <v>43</v>
      </c>
      <c r="D21" s="15">
        <v>1858.46</v>
      </c>
      <c r="E21" s="17">
        <f t="shared" ref="E21:L21" si="1">E22+E23+E24</f>
        <v>2028</v>
      </c>
      <c r="F21" s="22">
        <f t="shared" si="1"/>
        <v>2028</v>
      </c>
      <c r="G21" s="22">
        <f t="shared" si="1"/>
        <v>2028</v>
      </c>
      <c r="H21" s="22">
        <f t="shared" si="1"/>
        <v>2028</v>
      </c>
      <c r="I21" s="22">
        <f t="shared" si="1"/>
        <v>2028</v>
      </c>
      <c r="J21" s="22">
        <f t="shared" si="1"/>
        <v>2028</v>
      </c>
      <c r="K21" s="22">
        <f t="shared" si="1"/>
        <v>2028</v>
      </c>
      <c r="L21" s="22">
        <f t="shared" si="1"/>
        <v>2028</v>
      </c>
    </row>
    <row r="22" spans="1:12" s="21" customFormat="1" ht="34.5" customHeight="1" x14ac:dyDescent="0.25">
      <c r="A22" s="22" t="s">
        <v>40</v>
      </c>
      <c r="B22" s="25" t="s">
        <v>66</v>
      </c>
      <c r="C22" s="22" t="s">
        <v>43</v>
      </c>
      <c r="D22" s="22">
        <v>1239.7</v>
      </c>
      <c r="E22" s="17">
        <v>1306</v>
      </c>
      <c r="F22" s="17">
        <v>1306</v>
      </c>
      <c r="G22" s="17">
        <v>1306</v>
      </c>
      <c r="H22" s="17">
        <v>1306</v>
      </c>
      <c r="I22" s="17">
        <v>1306</v>
      </c>
      <c r="J22" s="17">
        <v>1306</v>
      </c>
      <c r="K22" s="17">
        <v>1306</v>
      </c>
      <c r="L22" s="17">
        <v>1306</v>
      </c>
    </row>
    <row r="23" spans="1:12" s="21" customFormat="1" ht="30" customHeight="1" x14ac:dyDescent="0.25">
      <c r="A23" s="22" t="s">
        <v>69</v>
      </c>
      <c r="B23" s="25" t="s">
        <v>67</v>
      </c>
      <c r="C23" s="22" t="s">
        <v>43</v>
      </c>
      <c r="D23" s="22">
        <v>599.9</v>
      </c>
      <c r="E23" s="17">
        <v>700</v>
      </c>
      <c r="F23" s="17">
        <v>700</v>
      </c>
      <c r="G23" s="17">
        <v>700</v>
      </c>
      <c r="H23" s="17">
        <v>700</v>
      </c>
      <c r="I23" s="17">
        <v>700</v>
      </c>
      <c r="J23" s="17">
        <v>700</v>
      </c>
      <c r="K23" s="17">
        <v>700</v>
      </c>
      <c r="L23" s="17">
        <v>700</v>
      </c>
    </row>
    <row r="24" spans="1:12" s="21" customFormat="1" ht="77.25" customHeight="1" x14ac:dyDescent="0.25">
      <c r="A24" s="22" t="s">
        <v>70</v>
      </c>
      <c r="B24" s="25" t="s">
        <v>68</v>
      </c>
      <c r="C24" s="22" t="s">
        <v>43</v>
      </c>
      <c r="D24" s="22">
        <v>18.86</v>
      </c>
      <c r="E24" s="17">
        <v>22</v>
      </c>
      <c r="F24" s="17">
        <v>22</v>
      </c>
      <c r="G24" s="17">
        <v>22</v>
      </c>
      <c r="H24" s="17">
        <v>22</v>
      </c>
      <c r="I24" s="17">
        <v>22</v>
      </c>
      <c r="J24" s="17">
        <v>22</v>
      </c>
      <c r="K24" s="17">
        <v>22</v>
      </c>
      <c r="L24" s="17">
        <v>22</v>
      </c>
    </row>
    <row r="25" spans="1:12" s="21" customFormat="1" ht="61.5" customHeight="1" x14ac:dyDescent="0.25">
      <c r="A25" s="23" t="s">
        <v>75</v>
      </c>
      <c r="B25" s="25" t="s">
        <v>76</v>
      </c>
      <c r="C25" s="23" t="s">
        <v>43</v>
      </c>
      <c r="D25" s="23">
        <v>185</v>
      </c>
      <c r="E25" s="23">
        <v>184.33</v>
      </c>
      <c r="F25" s="42">
        <v>184.33</v>
      </c>
      <c r="G25" s="42">
        <v>184.33</v>
      </c>
      <c r="H25" s="42">
        <v>184.33</v>
      </c>
      <c r="I25" s="42">
        <v>184.33</v>
      </c>
      <c r="J25" s="42">
        <v>184.33</v>
      </c>
      <c r="K25" s="42">
        <v>184.33</v>
      </c>
      <c r="L25" s="42">
        <v>184.33</v>
      </c>
    </row>
    <row r="26" spans="1:12" s="21" customFormat="1" ht="61.5" customHeight="1" x14ac:dyDescent="0.25">
      <c r="A26" s="30" t="s">
        <v>92</v>
      </c>
      <c r="B26" s="25" t="s">
        <v>77</v>
      </c>
      <c r="C26" s="23" t="s">
        <v>43</v>
      </c>
      <c r="D26" s="23">
        <v>983.33</v>
      </c>
      <c r="E26" s="23">
        <v>960.49</v>
      </c>
      <c r="F26" s="42">
        <v>960.49</v>
      </c>
      <c r="G26" s="42">
        <v>960.49</v>
      </c>
      <c r="H26" s="42">
        <v>960.49</v>
      </c>
      <c r="I26" s="42">
        <v>960.49</v>
      </c>
      <c r="J26" s="42">
        <v>960.49</v>
      </c>
      <c r="K26" s="42">
        <v>960.49</v>
      </c>
      <c r="L26" s="42">
        <v>960.49</v>
      </c>
    </row>
    <row r="27" spans="1:12" ht="48.75" customHeight="1" x14ac:dyDescent="0.25">
      <c r="A27" s="30" t="s">
        <v>93</v>
      </c>
      <c r="B27" s="25" t="s">
        <v>121</v>
      </c>
      <c r="C27" s="23" t="s">
        <v>79</v>
      </c>
      <c r="D27" s="23">
        <v>185</v>
      </c>
      <c r="E27" s="42">
        <v>184.33</v>
      </c>
      <c r="F27" s="42">
        <v>184.33</v>
      </c>
      <c r="G27" s="42">
        <v>184.33</v>
      </c>
      <c r="H27" s="42">
        <v>184.33</v>
      </c>
      <c r="I27" s="42">
        <v>184.33</v>
      </c>
      <c r="J27" s="42">
        <v>184.33</v>
      </c>
      <c r="K27" s="42">
        <v>184.33</v>
      </c>
      <c r="L27" s="42">
        <v>184.33</v>
      </c>
    </row>
    <row r="28" spans="1:12" ht="49.5" customHeight="1" x14ac:dyDescent="0.25">
      <c r="A28" s="30" t="s">
        <v>94</v>
      </c>
      <c r="B28" s="25" t="s">
        <v>122</v>
      </c>
      <c r="C28" s="23" t="s">
        <v>79</v>
      </c>
      <c r="D28" s="23">
        <v>983.3</v>
      </c>
      <c r="E28" s="42">
        <v>960.49</v>
      </c>
      <c r="F28" s="42">
        <v>960.49</v>
      </c>
      <c r="G28" s="42">
        <v>960.49</v>
      </c>
      <c r="H28" s="42">
        <v>960.49</v>
      </c>
      <c r="I28" s="42">
        <v>960.49</v>
      </c>
      <c r="J28" s="42">
        <v>960.49</v>
      </c>
      <c r="K28" s="42">
        <v>960.49</v>
      </c>
      <c r="L28" s="42">
        <v>960.49</v>
      </c>
    </row>
    <row r="29" spans="1:12" ht="27.6" x14ac:dyDescent="0.25">
      <c r="A29" s="30" t="s">
        <v>95</v>
      </c>
      <c r="B29" s="25" t="s">
        <v>114</v>
      </c>
      <c r="C29" s="23" t="s">
        <v>65</v>
      </c>
      <c r="D29" s="23">
        <v>560</v>
      </c>
      <c r="E29" s="23">
        <v>560</v>
      </c>
      <c r="F29" s="42">
        <v>560</v>
      </c>
      <c r="G29" s="42">
        <v>560</v>
      </c>
      <c r="H29" s="42">
        <v>560</v>
      </c>
      <c r="I29" s="42">
        <v>560</v>
      </c>
      <c r="J29" s="42">
        <v>560</v>
      </c>
      <c r="K29" s="42">
        <v>560</v>
      </c>
      <c r="L29" s="23">
        <v>560</v>
      </c>
    </row>
  </sheetData>
  <mergeCells count="9">
    <mergeCell ref="K1:L1"/>
    <mergeCell ref="I2:L2"/>
    <mergeCell ref="I3:L3"/>
    <mergeCell ref="D12:K12"/>
    <mergeCell ref="A10:L10"/>
    <mergeCell ref="A12:A13"/>
    <mergeCell ref="B12:B13"/>
    <mergeCell ref="C12:C13"/>
    <mergeCell ref="L12:L13"/>
  </mergeCells>
  <pageMargins left="0.39370078740157483" right="0.39370078740157483" top="0.59055118110236227" bottom="0.39370078740157483" header="0.31496062992125984" footer="0.31496062992125984"/>
  <pageSetup paperSize="9" scale="80" firstPageNumber="9" orientation="landscape" useFirstPageNumber="1" r:id="rId1"/>
  <headerFooter>
    <oddHeader>&amp;C&amp;P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FJxXTwqwtJLDm8P+9k2z5ZAtf+RY/jkNi5TpYZIkNL4=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PCMSvpp196fBsjoXCZqGq7qQhn2eYCeeqFmNgWkoboo=</DigestValue>
    </Reference>
  </SignedInfo>
  <SignatureValue>dSxHABNx1uNGIltILu8/v18hbJbcVhj3HxuyqE+kd44aqrK39IUOf/FjC5SjJBJu
GtCI5XWeVEtEynaAc5clKQ==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g0Rnp8drdc8FDTyQ1SJV1cdfOvE=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ud0shZu3iYO2nuDT/PZ8fuEy3dM=
</DigestValue>
      </Reference>
      <Reference URI="/xl/worksheets/sheet1.xml?ContentType=application/vnd.openxmlformats-officedocument.spreadsheetml.worksheet+xml">
        <DigestMethod Algorithm="http://www.w3.org/2000/09/xmldsig#sha1"/>
        <DigestValue>jbZw5f6NB5XvNn9ZrQYW81pWmzU=
</DigestValue>
      </Reference>
      <Reference URI="/xl/calcChain.xml?ContentType=application/vnd.openxmlformats-officedocument.spreadsheetml.calcChain+xml">
        <DigestMethod Algorithm="http://www.w3.org/2000/09/xmldsig#sha1"/>
        <DigestValue>QK9RNK8GHAGkzugVMXuomY0AsS4=
</DigestValue>
      </Reference>
      <Reference URI="/xl/worksheets/sheet3.xml?ContentType=application/vnd.openxmlformats-officedocument.spreadsheetml.worksheet+xml">
        <DigestMethod Algorithm="http://www.w3.org/2000/09/xmldsig#sha1"/>
        <DigestValue>B3xd/OETEn3ZPG678irnKBreVqM=
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ud0shZu3iYO2nuDT/PZ8fuEy3dM=
</DigestValue>
      </Reference>
      <Reference URI="/xl/worksheets/sheet2.xml?ContentType=application/vnd.openxmlformats-officedocument.spreadsheetml.worksheet+xml">
        <DigestMethod Algorithm="http://www.w3.org/2000/09/xmldsig#sha1"/>
        <DigestValue>UldHqry9GU9/3qzdZKUaMgKfdeI=
</DigestValue>
      </Reference>
      <Reference URI="/xl/workbook.xml?ContentType=application/vnd.openxmlformats-officedocument.spreadsheetml.sheet.main+xml">
        <DigestMethod Algorithm="http://www.w3.org/2000/09/xmldsig#sha1"/>
        <DigestValue>RtIhPaQuORNwwhq+MWVLnZQDvk4=
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LSm2H06B9Yg1xJ254J4qQVAFyuI=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sharedStrings.xml?ContentType=application/vnd.openxmlformats-officedocument.spreadsheetml.sharedStrings+xml">
        <DigestMethod Algorithm="http://www.w3.org/2000/09/xmldsig#sha1"/>
        <DigestValue>PDl3xzSTnZ1c3onh4tB4DjTflRE=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
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
</DigestValue>
      </Reference>
    </Manifest>
    <SignatureProperties>
      <SignatureProperty Id="idSignatureTime" Target="#idPackageSignature">
        <mdssi:SignatureTime>
          <mdssi:Format>YYYY-MM-DDThh:mm:ssTZD</mdssi:Format>
          <mdssi:Value>2020-03-10T11:39:59Z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2020-03-10T11:39:59Z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 1(копия)</vt:lpstr>
      <vt:lpstr>таб 2(копия)</vt:lpstr>
      <vt:lpstr>таб 5</vt:lpstr>
      <vt:lpstr>'таб 2(копия)'!Заголовки_для_печати</vt:lpstr>
      <vt:lpstr>'таб 1(копия)'!Область_печати</vt:lpstr>
      <vt:lpstr>'таб 2(копия)'!Область_печати</vt:lpstr>
      <vt:lpstr>'таб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2020-03-10T11:39:06Z</dcterms:modified>
</cp:coreProperties>
</file>