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128" yWindow="240" windowWidth="23136" windowHeight="12240"/>
  </bookViews>
  <sheets>
    <sheet name="Мероприятия программы" sheetId="5" r:id="rId1"/>
    <sheet name="Лист1" sheetId="6" r:id="rId2"/>
  </sheets>
  <definedNames>
    <definedName name="_xlnm.Print_Titles" localSheetId="0">'Мероприятия программы'!$3:$6</definedName>
  </definedNames>
  <calcPr calcId="144525"/>
</workbook>
</file>

<file path=xl/calcChain.xml><?xml version="1.0" encoding="utf-8"?>
<calcChain xmlns="http://schemas.openxmlformats.org/spreadsheetml/2006/main">
  <c r="F160" i="5" l="1"/>
  <c r="E161" i="5" l="1"/>
  <c r="E160" i="5" l="1"/>
  <c r="F88" i="5"/>
  <c r="F52" i="5" l="1"/>
  <c r="M168" i="5" l="1"/>
  <c r="L168" i="5"/>
  <c r="K168" i="5"/>
  <c r="J168" i="5"/>
  <c r="I168" i="5"/>
  <c r="H168" i="5"/>
  <c r="G168" i="5"/>
  <c r="M158" i="5"/>
  <c r="L158" i="5"/>
  <c r="K158" i="5"/>
  <c r="J158" i="5"/>
  <c r="I158" i="5"/>
  <c r="F171" i="5"/>
  <c r="F168" i="5" s="1"/>
  <c r="M153" i="5"/>
  <c r="L153" i="5"/>
  <c r="K153" i="5"/>
  <c r="J153" i="5"/>
  <c r="I153" i="5"/>
  <c r="H153" i="5"/>
  <c r="G153" i="5"/>
  <c r="F153" i="5"/>
  <c r="G51" i="5" l="1"/>
  <c r="F51" i="5"/>
  <c r="E188" i="5" l="1"/>
  <c r="E187" i="5"/>
  <c r="E185" i="5"/>
  <c r="E184" i="5"/>
  <c r="E183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53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5" i="5"/>
  <c r="E134" i="5"/>
  <c r="E133" i="5"/>
  <c r="E132" i="5"/>
  <c r="E131" i="5"/>
  <c r="E125" i="5"/>
  <c r="E124" i="5"/>
  <c r="E123" i="5"/>
  <c r="E122" i="5"/>
  <c r="E121" i="5"/>
  <c r="E120" i="5"/>
  <c r="E117" i="5"/>
  <c r="E115" i="5"/>
  <c r="E111" i="5"/>
  <c r="E106" i="5"/>
  <c r="E101" i="5"/>
  <c r="E90" i="5"/>
  <c r="E80" i="5"/>
  <c r="H162" i="5" l="1"/>
  <c r="G162" i="5" s="1"/>
  <c r="F162" i="5" s="1"/>
  <c r="E162" i="5" s="1"/>
  <c r="H159" i="5"/>
  <c r="H158" i="5" s="1"/>
  <c r="G159" i="5" l="1"/>
  <c r="G158" i="5" s="1"/>
  <c r="E186" i="5"/>
  <c r="M182" i="5"/>
  <c r="L182" i="5" s="1"/>
  <c r="K182" i="5" s="1"/>
  <c r="J182" i="5" s="1"/>
  <c r="I182" i="5" s="1"/>
  <c r="H182" i="5" s="1"/>
  <c r="G182" i="5" s="1"/>
  <c r="F182" i="5" s="1"/>
  <c r="E182" i="5" s="1"/>
  <c r="M181" i="5"/>
  <c r="L181" i="5" s="1"/>
  <c r="K181" i="5" s="1"/>
  <c r="J181" i="5" s="1"/>
  <c r="I181" i="5" s="1"/>
  <c r="E181" i="5" s="1"/>
  <c r="M180" i="5"/>
  <c r="L180" i="5" s="1"/>
  <c r="K180" i="5" s="1"/>
  <c r="J180" i="5" s="1"/>
  <c r="I180" i="5" s="1"/>
  <c r="H180" i="5" s="1"/>
  <c r="E180" i="5" s="1"/>
  <c r="M179" i="5"/>
  <c r="L179" i="5" s="1"/>
  <c r="K179" i="5" s="1"/>
  <c r="J179" i="5" s="1"/>
  <c r="I179" i="5" s="1"/>
  <c r="H179" i="5" s="1"/>
  <c r="M178" i="5"/>
  <c r="L178" i="5" s="1"/>
  <c r="K178" i="5" s="1"/>
  <c r="J178" i="5" s="1"/>
  <c r="I178" i="5" s="1"/>
  <c r="G179" i="5" l="1"/>
  <c r="H178" i="5"/>
  <c r="F159" i="5"/>
  <c r="F158" i="5" s="1"/>
  <c r="E158" i="5" s="1"/>
  <c r="M9" i="5"/>
  <c r="M12" i="5"/>
  <c r="L12" i="5" s="1"/>
  <c r="K12" i="5" s="1"/>
  <c r="J12" i="5" s="1"/>
  <c r="I12" i="5" s="1"/>
  <c r="H12" i="5" s="1"/>
  <c r="G12" i="5" s="1"/>
  <c r="F12" i="5" s="1"/>
  <c r="E12" i="5" s="1"/>
  <c r="M14" i="5"/>
  <c r="M17" i="5"/>
  <c r="L17" i="5" s="1"/>
  <c r="K17" i="5" s="1"/>
  <c r="J17" i="5" s="1"/>
  <c r="I17" i="5" s="1"/>
  <c r="H17" i="5" s="1"/>
  <c r="G17" i="5" s="1"/>
  <c r="F17" i="5" s="1"/>
  <c r="E17" i="5" s="1"/>
  <c r="M19" i="5"/>
  <c r="M22" i="5"/>
  <c r="L22" i="5" s="1"/>
  <c r="K22" i="5" s="1"/>
  <c r="J22" i="5" s="1"/>
  <c r="I22" i="5" s="1"/>
  <c r="H22" i="5" s="1"/>
  <c r="G22" i="5" s="1"/>
  <c r="F22" i="5" s="1"/>
  <c r="M24" i="5"/>
  <c r="M27" i="5"/>
  <c r="L27" i="5" s="1"/>
  <c r="K27" i="5" s="1"/>
  <c r="J27" i="5" s="1"/>
  <c r="I27" i="5" s="1"/>
  <c r="H27" i="5" s="1"/>
  <c r="G27" i="5" s="1"/>
  <c r="F27" i="5" s="1"/>
  <c r="E27" i="5" s="1"/>
  <c r="M29" i="5"/>
  <c r="M32" i="5"/>
  <c r="L32" i="5" s="1"/>
  <c r="K32" i="5" s="1"/>
  <c r="J32" i="5" s="1"/>
  <c r="I32" i="5" s="1"/>
  <c r="H32" i="5" s="1"/>
  <c r="G32" i="5" s="1"/>
  <c r="F32" i="5" s="1"/>
  <c r="E32" i="5" s="1"/>
  <c r="M34" i="5"/>
  <c r="M38" i="5"/>
  <c r="L38" i="5" s="1"/>
  <c r="K38" i="5" s="1"/>
  <c r="J38" i="5" s="1"/>
  <c r="I38" i="5" s="1"/>
  <c r="H38" i="5" s="1"/>
  <c r="G38" i="5" s="1"/>
  <c r="F38" i="5" s="1"/>
  <c r="E38" i="5" s="1"/>
  <c r="M40" i="5"/>
  <c r="M43" i="5"/>
  <c r="L43" i="5" s="1"/>
  <c r="K43" i="5" s="1"/>
  <c r="J43" i="5" s="1"/>
  <c r="I43" i="5" s="1"/>
  <c r="H43" i="5" s="1"/>
  <c r="G43" i="5" s="1"/>
  <c r="F43" i="5" s="1"/>
  <c r="E43" i="5" s="1"/>
  <c r="M45" i="5"/>
  <c r="M48" i="5"/>
  <c r="M58" i="5"/>
  <c r="L58" i="5" s="1"/>
  <c r="K58" i="5" s="1"/>
  <c r="J58" i="5" s="1"/>
  <c r="I58" i="5" s="1"/>
  <c r="H58" i="5" s="1"/>
  <c r="G58" i="5" s="1"/>
  <c r="F58" i="5" s="1"/>
  <c r="E58" i="5" s="1"/>
  <c r="M57" i="5"/>
  <c r="L57" i="5" s="1"/>
  <c r="K57" i="5" s="1"/>
  <c r="J57" i="5" s="1"/>
  <c r="I57" i="5" s="1"/>
  <c r="H57" i="5" s="1"/>
  <c r="G57" i="5" s="1"/>
  <c r="F57" i="5" s="1"/>
  <c r="E57" i="5" s="1"/>
  <c r="M56" i="5"/>
  <c r="L56" i="5" s="1"/>
  <c r="K56" i="5" s="1"/>
  <c r="J56" i="5" s="1"/>
  <c r="I56" i="5" s="1"/>
  <c r="H56" i="5" s="1"/>
  <c r="G56" i="5" s="1"/>
  <c r="F56" i="5" s="1"/>
  <c r="E56" i="5" s="1"/>
  <c r="M55" i="5"/>
  <c r="M61" i="5"/>
  <c r="M64" i="5"/>
  <c r="L64" i="5" s="1"/>
  <c r="K64" i="5" s="1"/>
  <c r="J64" i="5" s="1"/>
  <c r="I64" i="5" s="1"/>
  <c r="H64" i="5" s="1"/>
  <c r="G64" i="5" s="1"/>
  <c r="F64" i="5" s="1"/>
  <c r="E64" i="5" s="1"/>
  <c r="M66" i="5"/>
  <c r="M69" i="5"/>
  <c r="L69" i="5" s="1"/>
  <c r="K69" i="5" s="1"/>
  <c r="J69" i="5" s="1"/>
  <c r="I69" i="5" s="1"/>
  <c r="H69" i="5" s="1"/>
  <c r="G69" i="5" s="1"/>
  <c r="F69" i="5" s="1"/>
  <c r="E69" i="5" s="1"/>
  <c r="M71" i="5"/>
  <c r="M74" i="5"/>
  <c r="L74" i="5" s="1"/>
  <c r="K74" i="5" s="1"/>
  <c r="J74" i="5" s="1"/>
  <c r="I74" i="5" s="1"/>
  <c r="H74" i="5" s="1"/>
  <c r="G74" i="5" s="1"/>
  <c r="F74" i="5" s="1"/>
  <c r="E74" i="5" s="1"/>
  <c r="M76" i="5"/>
  <c r="L76" i="5" s="1"/>
  <c r="K76" i="5" s="1"/>
  <c r="J76" i="5" s="1"/>
  <c r="I76" i="5" s="1"/>
  <c r="H76" i="5" s="1"/>
  <c r="G76" i="5" s="1"/>
  <c r="F76" i="5" s="1"/>
  <c r="E76" i="5" s="1"/>
  <c r="M79" i="5"/>
  <c r="L79" i="5" s="1"/>
  <c r="K79" i="5" s="1"/>
  <c r="J79" i="5" s="1"/>
  <c r="I79" i="5" s="1"/>
  <c r="H79" i="5" s="1"/>
  <c r="G79" i="5" s="1"/>
  <c r="F79" i="5" s="1"/>
  <c r="E79" i="5" s="1"/>
  <c r="M81" i="5"/>
  <c r="L81" i="5" s="1"/>
  <c r="K81" i="5" s="1"/>
  <c r="J81" i="5" s="1"/>
  <c r="I81" i="5" s="1"/>
  <c r="H81" i="5" s="1"/>
  <c r="G81" i="5" s="1"/>
  <c r="F81" i="5" s="1"/>
  <c r="E81" i="5" s="1"/>
  <c r="M84" i="5"/>
  <c r="L84" i="5" s="1"/>
  <c r="K84" i="5" s="1"/>
  <c r="J84" i="5" s="1"/>
  <c r="I84" i="5" s="1"/>
  <c r="H84" i="5" s="1"/>
  <c r="G84" i="5" s="1"/>
  <c r="F84" i="5" s="1"/>
  <c r="E84" i="5" s="1"/>
  <c r="M86" i="5"/>
  <c r="L86" i="5" s="1"/>
  <c r="K86" i="5" s="1"/>
  <c r="J86" i="5" s="1"/>
  <c r="I86" i="5" s="1"/>
  <c r="H86" i="5" s="1"/>
  <c r="G86" i="5" s="1"/>
  <c r="F86" i="5" s="1"/>
  <c r="M89" i="5"/>
  <c r="M94" i="5"/>
  <c r="L94" i="5" s="1"/>
  <c r="K94" i="5" s="1"/>
  <c r="J94" i="5" s="1"/>
  <c r="I94" i="5" s="1"/>
  <c r="H94" i="5" s="1"/>
  <c r="G94" i="5" s="1"/>
  <c r="F94" i="5" s="1"/>
  <c r="E94" i="5" s="1"/>
  <c r="M93" i="5"/>
  <c r="L93" i="5" s="1"/>
  <c r="K93" i="5" s="1"/>
  <c r="J93" i="5" s="1"/>
  <c r="I93" i="5" s="1"/>
  <c r="H93" i="5" s="1"/>
  <c r="G93" i="5" s="1"/>
  <c r="F93" i="5" s="1"/>
  <c r="E93" i="5" s="1"/>
  <c r="M92" i="5"/>
  <c r="L92" i="5" s="1"/>
  <c r="K92" i="5" s="1"/>
  <c r="J92" i="5" s="1"/>
  <c r="I92" i="5" s="1"/>
  <c r="H92" i="5" s="1"/>
  <c r="G92" i="5" s="1"/>
  <c r="F92" i="5" s="1"/>
  <c r="E92" i="5" s="1"/>
  <c r="M91" i="5"/>
  <c r="L91" i="5" s="1"/>
  <c r="K91" i="5" s="1"/>
  <c r="J91" i="5" s="1"/>
  <c r="I91" i="5" s="1"/>
  <c r="H91" i="5" s="1"/>
  <c r="G91" i="5" s="1"/>
  <c r="F91" i="5" s="1"/>
  <c r="E91" i="5" s="1"/>
  <c r="M97" i="5"/>
  <c r="L97" i="5" s="1"/>
  <c r="K97" i="5" s="1"/>
  <c r="J97" i="5" s="1"/>
  <c r="I97" i="5" s="1"/>
  <c r="H97" i="5" s="1"/>
  <c r="G97" i="5" s="1"/>
  <c r="F97" i="5" s="1"/>
  <c r="E97" i="5" s="1"/>
  <c r="M100" i="5"/>
  <c r="L100" i="5" s="1"/>
  <c r="K100" i="5" s="1"/>
  <c r="J100" i="5" s="1"/>
  <c r="I100" i="5" s="1"/>
  <c r="H100" i="5" s="1"/>
  <c r="G100" i="5" s="1"/>
  <c r="F100" i="5" s="1"/>
  <c r="E100" i="5" s="1"/>
  <c r="M102" i="5"/>
  <c r="L102" i="5" s="1"/>
  <c r="K102" i="5" s="1"/>
  <c r="J102" i="5" s="1"/>
  <c r="I102" i="5" s="1"/>
  <c r="H102" i="5" s="1"/>
  <c r="G102" i="5" s="1"/>
  <c r="F102" i="5" s="1"/>
  <c r="E102" i="5" s="1"/>
  <c r="M105" i="5"/>
  <c r="L105" i="5" s="1"/>
  <c r="K105" i="5" s="1"/>
  <c r="J105" i="5" s="1"/>
  <c r="I105" i="5" s="1"/>
  <c r="H105" i="5" s="1"/>
  <c r="G105" i="5" s="1"/>
  <c r="F105" i="5" s="1"/>
  <c r="E105" i="5" s="1"/>
  <c r="M107" i="5"/>
  <c r="L107" i="5" s="1"/>
  <c r="K107" i="5" s="1"/>
  <c r="J107" i="5" s="1"/>
  <c r="I107" i="5" s="1"/>
  <c r="H107" i="5" s="1"/>
  <c r="G107" i="5" s="1"/>
  <c r="F107" i="5" s="1"/>
  <c r="E107" i="5" s="1"/>
  <c r="M110" i="5"/>
  <c r="L110" i="5" s="1"/>
  <c r="K110" i="5" s="1"/>
  <c r="J110" i="5" s="1"/>
  <c r="I110" i="5" s="1"/>
  <c r="H110" i="5" s="1"/>
  <c r="G110" i="5" s="1"/>
  <c r="F110" i="5" s="1"/>
  <c r="E110" i="5" s="1"/>
  <c r="M112" i="5"/>
  <c r="L112" i="5" s="1"/>
  <c r="K112" i="5" s="1"/>
  <c r="J112" i="5" s="1"/>
  <c r="I112" i="5" s="1"/>
  <c r="H112" i="5" s="1"/>
  <c r="G112" i="5" s="1"/>
  <c r="F112" i="5" s="1"/>
  <c r="E112" i="5" s="1"/>
  <c r="F179" i="5" l="1"/>
  <c r="G178" i="5"/>
  <c r="L89" i="5"/>
  <c r="L55" i="5"/>
  <c r="M54" i="5"/>
  <c r="L48" i="5"/>
  <c r="M53" i="5"/>
  <c r="M130" i="5" s="1"/>
  <c r="M156" i="5" s="1"/>
  <c r="L66" i="5"/>
  <c r="L45" i="5"/>
  <c r="M50" i="5"/>
  <c r="L34" i="5"/>
  <c r="L24" i="5"/>
  <c r="L14" i="5"/>
  <c r="L71" i="5"/>
  <c r="L61" i="5"/>
  <c r="L40" i="5"/>
  <c r="L29" i="5"/>
  <c r="L19" i="5"/>
  <c r="L9" i="5"/>
  <c r="E159" i="5"/>
  <c r="M83" i="5"/>
  <c r="L83" i="5" s="1"/>
  <c r="K83" i="5" s="1"/>
  <c r="J83" i="5" s="1"/>
  <c r="I83" i="5" s="1"/>
  <c r="H83" i="5" s="1"/>
  <c r="E83" i="5" s="1"/>
  <c r="M82" i="5"/>
  <c r="L82" i="5" s="1"/>
  <c r="K82" i="5" s="1"/>
  <c r="J82" i="5" s="1"/>
  <c r="I82" i="5" s="1"/>
  <c r="H82" i="5" s="1"/>
  <c r="E82" i="5" s="1"/>
  <c r="E179" i="5" l="1"/>
  <c r="F178" i="5"/>
  <c r="E178" i="5" s="1"/>
  <c r="K14" i="5"/>
  <c r="K34" i="5"/>
  <c r="K19" i="5"/>
  <c r="K40" i="5"/>
  <c r="K71" i="5"/>
  <c r="K66" i="5"/>
  <c r="K55" i="5"/>
  <c r="L54" i="5"/>
  <c r="K24" i="5"/>
  <c r="K9" i="5"/>
  <c r="K29" i="5"/>
  <c r="J29" i="5" s="1"/>
  <c r="K61" i="5"/>
  <c r="K45" i="5"/>
  <c r="L50" i="5"/>
  <c r="K48" i="5"/>
  <c r="L53" i="5"/>
  <c r="L130" i="5" s="1"/>
  <c r="L156" i="5" s="1"/>
  <c r="K89" i="5"/>
  <c r="M114" i="5"/>
  <c r="L114" i="5" s="1"/>
  <c r="K114" i="5" s="1"/>
  <c r="J114" i="5" s="1"/>
  <c r="I114" i="5" s="1"/>
  <c r="H114" i="5" s="1"/>
  <c r="G114" i="5" s="1"/>
  <c r="F114" i="5" s="1"/>
  <c r="E114" i="5" s="1"/>
  <c r="M113" i="5"/>
  <c r="L113" i="5" s="1"/>
  <c r="K113" i="5" s="1"/>
  <c r="J113" i="5" s="1"/>
  <c r="I113" i="5" s="1"/>
  <c r="H113" i="5" s="1"/>
  <c r="G113" i="5" s="1"/>
  <c r="F113" i="5" s="1"/>
  <c r="E113" i="5" s="1"/>
  <c r="M109" i="5"/>
  <c r="L109" i="5" s="1"/>
  <c r="K109" i="5" s="1"/>
  <c r="J109" i="5" s="1"/>
  <c r="I109" i="5" s="1"/>
  <c r="H109" i="5" s="1"/>
  <c r="G109" i="5" s="1"/>
  <c r="F109" i="5" s="1"/>
  <c r="E109" i="5" s="1"/>
  <c r="M108" i="5"/>
  <c r="L108" i="5" s="1"/>
  <c r="K108" i="5" s="1"/>
  <c r="J108" i="5" s="1"/>
  <c r="I108" i="5" s="1"/>
  <c r="H108" i="5" s="1"/>
  <c r="G108" i="5" s="1"/>
  <c r="F108" i="5" s="1"/>
  <c r="E108" i="5" s="1"/>
  <c r="M104" i="5"/>
  <c r="L104" i="5" s="1"/>
  <c r="K104" i="5" s="1"/>
  <c r="J104" i="5" s="1"/>
  <c r="I104" i="5" s="1"/>
  <c r="H104" i="5" s="1"/>
  <c r="G104" i="5" s="1"/>
  <c r="M103" i="5"/>
  <c r="L103" i="5" s="1"/>
  <c r="K103" i="5" s="1"/>
  <c r="J103" i="5" s="1"/>
  <c r="I103" i="5" s="1"/>
  <c r="H103" i="5" s="1"/>
  <c r="G103" i="5" s="1"/>
  <c r="J45" i="5" l="1"/>
  <c r="K50" i="5"/>
  <c r="I29" i="5"/>
  <c r="J24" i="5"/>
  <c r="J66" i="5"/>
  <c r="J40" i="5"/>
  <c r="J34" i="5"/>
  <c r="J48" i="5"/>
  <c r="K53" i="5"/>
  <c r="K130" i="5" s="1"/>
  <c r="K156" i="5" s="1"/>
  <c r="J61" i="5"/>
  <c r="J9" i="5"/>
  <c r="J55" i="5"/>
  <c r="K54" i="5"/>
  <c r="J71" i="5"/>
  <c r="J19" i="5"/>
  <c r="J14" i="5"/>
  <c r="J89" i="5"/>
  <c r="F104" i="5"/>
  <c r="E104" i="5" s="1"/>
  <c r="G119" i="5"/>
  <c r="F103" i="5"/>
  <c r="E103" i="5" s="1"/>
  <c r="G118" i="5"/>
  <c r="M126" i="5"/>
  <c r="M116" i="5"/>
  <c r="L116" i="5" s="1"/>
  <c r="K116" i="5" s="1"/>
  <c r="J116" i="5" s="1"/>
  <c r="I116" i="5" s="1"/>
  <c r="H116" i="5" s="1"/>
  <c r="M96" i="5"/>
  <c r="L96" i="5" s="1"/>
  <c r="K96" i="5" s="1"/>
  <c r="J96" i="5" s="1"/>
  <c r="I96" i="5" s="1"/>
  <c r="H96" i="5" s="1"/>
  <c r="M99" i="5"/>
  <c r="M98" i="5"/>
  <c r="M78" i="5"/>
  <c r="L78" i="5" s="1"/>
  <c r="K78" i="5" s="1"/>
  <c r="J78" i="5" s="1"/>
  <c r="I78" i="5" s="1"/>
  <c r="H78" i="5" s="1"/>
  <c r="E78" i="5" s="1"/>
  <c r="M77" i="5"/>
  <c r="M73" i="5"/>
  <c r="L73" i="5" s="1"/>
  <c r="K73" i="5" s="1"/>
  <c r="J73" i="5" s="1"/>
  <c r="I73" i="5" s="1"/>
  <c r="H73" i="5" s="1"/>
  <c r="E73" i="5" s="1"/>
  <c r="M72" i="5"/>
  <c r="M68" i="5"/>
  <c r="L68" i="5" s="1"/>
  <c r="K68" i="5" s="1"/>
  <c r="J68" i="5" s="1"/>
  <c r="I68" i="5" s="1"/>
  <c r="H68" i="5" s="1"/>
  <c r="G68" i="5" s="1"/>
  <c r="M67" i="5"/>
  <c r="M63" i="5"/>
  <c r="M62" i="5"/>
  <c r="M47" i="5"/>
  <c r="M46" i="5"/>
  <c r="M42" i="5"/>
  <c r="L42" i="5" s="1"/>
  <c r="K42" i="5" s="1"/>
  <c r="J42" i="5" s="1"/>
  <c r="I42" i="5" s="1"/>
  <c r="H42" i="5" s="1"/>
  <c r="E42" i="5" s="1"/>
  <c r="M41" i="5"/>
  <c r="M36" i="5"/>
  <c r="L36" i="5" s="1"/>
  <c r="K36" i="5" s="1"/>
  <c r="J36" i="5" s="1"/>
  <c r="I36" i="5" s="1"/>
  <c r="H36" i="5" s="1"/>
  <c r="E36" i="5" s="1"/>
  <c r="M35" i="5"/>
  <c r="M31" i="5"/>
  <c r="L31" i="5" s="1"/>
  <c r="K31" i="5" s="1"/>
  <c r="J31" i="5" s="1"/>
  <c r="I31" i="5" s="1"/>
  <c r="H31" i="5" s="1"/>
  <c r="E31" i="5" s="1"/>
  <c r="M30" i="5"/>
  <c r="M26" i="5"/>
  <c r="L26" i="5" s="1"/>
  <c r="K26" i="5" s="1"/>
  <c r="J26" i="5" s="1"/>
  <c r="I26" i="5" s="1"/>
  <c r="H26" i="5" s="1"/>
  <c r="E26" i="5" s="1"/>
  <c r="M25" i="5"/>
  <c r="M21" i="5"/>
  <c r="L21" i="5" s="1"/>
  <c r="K21" i="5" s="1"/>
  <c r="J21" i="5" s="1"/>
  <c r="I21" i="5" s="1"/>
  <c r="M20" i="5"/>
  <c r="M16" i="5"/>
  <c r="L16" i="5" s="1"/>
  <c r="K16" i="5" s="1"/>
  <c r="J16" i="5" s="1"/>
  <c r="I16" i="5" s="1"/>
  <c r="H16" i="5" s="1"/>
  <c r="E16" i="5" s="1"/>
  <c r="M15" i="5"/>
  <c r="M11" i="5"/>
  <c r="L11" i="5" s="1"/>
  <c r="K11" i="5" s="1"/>
  <c r="J11" i="5" s="1"/>
  <c r="I11" i="5" s="1"/>
  <c r="E11" i="5" s="1"/>
  <c r="M10" i="5"/>
  <c r="G88" i="5" l="1"/>
  <c r="E68" i="5"/>
  <c r="L47" i="5"/>
  <c r="M52" i="5"/>
  <c r="L10" i="5"/>
  <c r="M8" i="5"/>
  <c r="L20" i="5"/>
  <c r="M18" i="5"/>
  <c r="L30" i="5"/>
  <c r="M28" i="5"/>
  <c r="L41" i="5"/>
  <c r="M39" i="5"/>
  <c r="M60" i="5"/>
  <c r="L72" i="5"/>
  <c r="M70" i="5"/>
  <c r="L126" i="5"/>
  <c r="M152" i="5"/>
  <c r="I89" i="5"/>
  <c r="I19" i="5"/>
  <c r="I55" i="5"/>
  <c r="J54" i="5"/>
  <c r="I61" i="5"/>
  <c r="I34" i="5"/>
  <c r="I66" i="5"/>
  <c r="H29" i="5"/>
  <c r="L15" i="5"/>
  <c r="M13" i="5"/>
  <c r="L25" i="5"/>
  <c r="M23" i="5"/>
  <c r="L35" i="5"/>
  <c r="M33" i="5"/>
  <c r="L46" i="5"/>
  <c r="M51" i="5"/>
  <c r="M44" i="5"/>
  <c r="L67" i="5"/>
  <c r="M65" i="5"/>
  <c r="I14" i="5"/>
  <c r="I71" i="5"/>
  <c r="I9" i="5"/>
  <c r="I48" i="5"/>
  <c r="J53" i="5"/>
  <c r="J130" i="5" s="1"/>
  <c r="J156" i="5" s="1"/>
  <c r="I40" i="5"/>
  <c r="I24" i="5"/>
  <c r="I45" i="5"/>
  <c r="J50" i="5"/>
  <c r="L62" i="5"/>
  <c r="M87" i="5"/>
  <c r="L99" i="5"/>
  <c r="M119" i="5"/>
  <c r="L63" i="5"/>
  <c r="M88" i="5"/>
  <c r="L77" i="5"/>
  <c r="M75" i="5"/>
  <c r="F118" i="5"/>
  <c r="L98" i="5"/>
  <c r="M118" i="5"/>
  <c r="F119" i="5"/>
  <c r="F129" i="5" s="1"/>
  <c r="H21" i="5"/>
  <c r="G21" i="5" s="1"/>
  <c r="K46" i="5" l="1"/>
  <c r="L51" i="5"/>
  <c r="L44" i="5"/>
  <c r="H24" i="5"/>
  <c r="H48" i="5"/>
  <c r="I53" i="5"/>
  <c r="I130" i="5" s="1"/>
  <c r="I156" i="5" s="1"/>
  <c r="H71" i="5"/>
  <c r="K67" i="5"/>
  <c r="L65" i="5"/>
  <c r="G29" i="5"/>
  <c r="H34" i="5"/>
  <c r="H55" i="5"/>
  <c r="I54" i="5"/>
  <c r="H89" i="5"/>
  <c r="K72" i="5"/>
  <c r="L70" i="5"/>
  <c r="M49" i="5"/>
  <c r="L60" i="5"/>
  <c r="K35" i="5"/>
  <c r="L33" i="5"/>
  <c r="K30" i="5"/>
  <c r="L28" i="5"/>
  <c r="K10" i="5"/>
  <c r="L8" i="5"/>
  <c r="G52" i="5"/>
  <c r="G129" i="5" s="1"/>
  <c r="E21" i="5"/>
  <c r="K15" i="5"/>
  <c r="L13" i="5"/>
  <c r="M85" i="5"/>
  <c r="H45" i="5"/>
  <c r="I50" i="5"/>
  <c r="H40" i="5"/>
  <c r="H9" i="5"/>
  <c r="H14" i="5"/>
  <c r="H66" i="5"/>
  <c r="H61" i="5"/>
  <c r="H60" i="5" s="1"/>
  <c r="H19" i="5"/>
  <c r="K126" i="5"/>
  <c r="L152" i="5"/>
  <c r="K25" i="5"/>
  <c r="L23" i="5"/>
  <c r="K41" i="5"/>
  <c r="L39" i="5"/>
  <c r="K20" i="5"/>
  <c r="L18" i="5"/>
  <c r="K47" i="5"/>
  <c r="L52" i="5"/>
  <c r="M129" i="5"/>
  <c r="M155" i="5" s="1"/>
  <c r="M128" i="5"/>
  <c r="M154" i="5" s="1"/>
  <c r="K63" i="5"/>
  <c r="L88" i="5"/>
  <c r="K62" i="5"/>
  <c r="L87" i="5"/>
  <c r="K77" i="5"/>
  <c r="L75" i="5"/>
  <c r="K99" i="5"/>
  <c r="L119" i="5"/>
  <c r="K98" i="5"/>
  <c r="L118" i="5"/>
  <c r="L85" i="5" l="1"/>
  <c r="J25" i="5"/>
  <c r="K23" i="5"/>
  <c r="G19" i="5"/>
  <c r="G66" i="5"/>
  <c r="G9" i="5"/>
  <c r="J30" i="5"/>
  <c r="K28" i="5"/>
  <c r="J72" i="5"/>
  <c r="K70" i="5"/>
  <c r="G55" i="5"/>
  <c r="H54" i="5"/>
  <c r="F29" i="5"/>
  <c r="G28" i="5"/>
  <c r="G71" i="5"/>
  <c r="G24" i="5"/>
  <c r="J20" i="5"/>
  <c r="K18" i="5"/>
  <c r="G45" i="5"/>
  <c r="H50" i="5"/>
  <c r="L49" i="5"/>
  <c r="J41" i="5"/>
  <c r="K39" i="5"/>
  <c r="G61" i="5"/>
  <c r="G40" i="5"/>
  <c r="J15" i="5"/>
  <c r="K13" i="5"/>
  <c r="J10" i="5"/>
  <c r="K8" i="5"/>
  <c r="J35" i="5"/>
  <c r="K33" i="5"/>
  <c r="G89" i="5"/>
  <c r="G34" i="5"/>
  <c r="J67" i="5"/>
  <c r="K65" i="5"/>
  <c r="G48" i="5"/>
  <c r="H53" i="5"/>
  <c r="H130" i="5" s="1"/>
  <c r="H156" i="5" s="1"/>
  <c r="J47" i="5"/>
  <c r="K52" i="5"/>
  <c r="J126" i="5"/>
  <c r="K152" i="5"/>
  <c r="G14" i="5"/>
  <c r="K60" i="5"/>
  <c r="J46" i="5"/>
  <c r="K51" i="5"/>
  <c r="K44" i="5"/>
  <c r="L128" i="5"/>
  <c r="L154" i="5" s="1"/>
  <c r="L129" i="5"/>
  <c r="L155" i="5" s="1"/>
  <c r="J77" i="5"/>
  <c r="K75" i="5"/>
  <c r="J99" i="5"/>
  <c r="K119" i="5"/>
  <c r="J63" i="5"/>
  <c r="K88" i="5"/>
  <c r="J98" i="5"/>
  <c r="K118" i="5"/>
  <c r="J62" i="5"/>
  <c r="J60" i="5" s="1"/>
  <c r="K87" i="5"/>
  <c r="F96" i="5"/>
  <c r="G96" i="5"/>
  <c r="E96" i="5" l="1"/>
  <c r="F14" i="5"/>
  <c r="G13" i="5"/>
  <c r="I46" i="5"/>
  <c r="J51" i="5"/>
  <c r="J44" i="5"/>
  <c r="I126" i="5"/>
  <c r="I152" i="5" s="1"/>
  <c r="J152" i="5"/>
  <c r="F48" i="5"/>
  <c r="G53" i="5"/>
  <c r="I35" i="5"/>
  <c r="J33" i="5"/>
  <c r="I15" i="5"/>
  <c r="J13" i="5"/>
  <c r="F61" i="5"/>
  <c r="I20" i="5"/>
  <c r="J18" i="5"/>
  <c r="F71" i="5"/>
  <c r="G70" i="5"/>
  <c r="F55" i="5"/>
  <c r="G54" i="5"/>
  <c r="I30" i="5"/>
  <c r="J28" i="5"/>
  <c r="F9" i="5"/>
  <c r="E9" i="5" s="1"/>
  <c r="G8" i="5"/>
  <c r="F19" i="5"/>
  <c r="G18" i="5"/>
  <c r="F34" i="5"/>
  <c r="G33" i="5"/>
  <c r="K85" i="5"/>
  <c r="K49" i="5"/>
  <c r="I47" i="5"/>
  <c r="J52" i="5"/>
  <c r="I67" i="5"/>
  <c r="J65" i="5"/>
  <c r="F89" i="5"/>
  <c r="G130" i="5"/>
  <c r="G156" i="5" s="1"/>
  <c r="I10" i="5"/>
  <c r="J8" i="5"/>
  <c r="F40" i="5"/>
  <c r="F39" i="5" s="1"/>
  <c r="G39" i="5"/>
  <c r="I41" i="5"/>
  <c r="J39" i="5"/>
  <c r="F45" i="5"/>
  <c r="G50" i="5"/>
  <c r="G44" i="5"/>
  <c r="F24" i="5"/>
  <c r="G23" i="5"/>
  <c r="F28" i="5"/>
  <c r="E29" i="5"/>
  <c r="I72" i="5"/>
  <c r="J70" i="5"/>
  <c r="F66" i="5"/>
  <c r="I25" i="5"/>
  <c r="J23" i="5"/>
  <c r="K129" i="5"/>
  <c r="K155" i="5" s="1"/>
  <c r="K128" i="5"/>
  <c r="K154" i="5" s="1"/>
  <c r="I98" i="5"/>
  <c r="J118" i="5"/>
  <c r="I99" i="5"/>
  <c r="J119" i="5"/>
  <c r="I62" i="5"/>
  <c r="J87" i="5"/>
  <c r="I63" i="5"/>
  <c r="J88" i="5"/>
  <c r="I77" i="5"/>
  <c r="J75" i="5"/>
  <c r="J85" i="5" l="1"/>
  <c r="E14" i="5"/>
  <c r="F13" i="5"/>
  <c r="F8" i="5"/>
  <c r="F50" i="5"/>
  <c r="F44" i="5"/>
  <c r="E45" i="5"/>
  <c r="E40" i="5"/>
  <c r="E89" i="5"/>
  <c r="H47" i="5"/>
  <c r="I52" i="5"/>
  <c r="F33" i="5"/>
  <c r="E34" i="5"/>
  <c r="F54" i="5"/>
  <c r="E54" i="5" s="1"/>
  <c r="E55" i="5"/>
  <c r="H20" i="5"/>
  <c r="I18" i="5"/>
  <c r="H15" i="5"/>
  <c r="I13" i="5"/>
  <c r="F53" i="5"/>
  <c r="E53" i="5" s="1"/>
  <c r="E48" i="5"/>
  <c r="E62" i="5"/>
  <c r="I60" i="5"/>
  <c r="H25" i="5"/>
  <c r="I23" i="5"/>
  <c r="H72" i="5"/>
  <c r="I70" i="5"/>
  <c r="F23" i="5"/>
  <c r="E24" i="5"/>
  <c r="J49" i="5"/>
  <c r="H46" i="5"/>
  <c r="I51" i="5"/>
  <c r="I44" i="5"/>
  <c r="H41" i="5"/>
  <c r="I39" i="5"/>
  <c r="H10" i="5"/>
  <c r="I8" i="5"/>
  <c r="H67" i="5"/>
  <c r="I65" i="5"/>
  <c r="F18" i="5"/>
  <c r="E19" i="5"/>
  <c r="H30" i="5"/>
  <c r="I28" i="5"/>
  <c r="F70" i="5"/>
  <c r="E71" i="5"/>
  <c r="E61" i="5"/>
  <c r="F60" i="5"/>
  <c r="H35" i="5"/>
  <c r="I33" i="5"/>
  <c r="G155" i="5"/>
  <c r="E66" i="5"/>
  <c r="G49" i="5"/>
  <c r="J129" i="5"/>
  <c r="I119" i="5"/>
  <c r="H99" i="5"/>
  <c r="H88" i="5"/>
  <c r="I88" i="5"/>
  <c r="I87" i="5"/>
  <c r="J128" i="5"/>
  <c r="H77" i="5"/>
  <c r="E77" i="5" s="1"/>
  <c r="I75" i="5"/>
  <c r="I85" i="5" s="1"/>
  <c r="H98" i="5"/>
  <c r="E98" i="5" s="1"/>
  <c r="I118" i="5"/>
  <c r="E10" i="5" l="1"/>
  <c r="H8" i="5"/>
  <c r="E8" i="5" s="1"/>
  <c r="I129" i="5"/>
  <c r="I155" i="5" s="1"/>
  <c r="E50" i="5"/>
  <c r="F49" i="5"/>
  <c r="F155" i="5"/>
  <c r="E30" i="5"/>
  <c r="H28" i="5"/>
  <c r="E28" i="5" s="1"/>
  <c r="G67" i="5"/>
  <c r="E67" i="5" s="1"/>
  <c r="H65" i="5"/>
  <c r="E41" i="5"/>
  <c r="H39" i="5"/>
  <c r="E39" i="5" s="1"/>
  <c r="E72" i="5"/>
  <c r="H70" i="5"/>
  <c r="E70" i="5" s="1"/>
  <c r="E15" i="5"/>
  <c r="H13" i="5"/>
  <c r="E13" i="5" s="1"/>
  <c r="H52" i="5"/>
  <c r="E52" i="5" s="1"/>
  <c r="E47" i="5"/>
  <c r="H119" i="5"/>
  <c r="E119" i="5" s="1"/>
  <c r="E99" i="5"/>
  <c r="E86" i="5"/>
  <c r="I49" i="5"/>
  <c r="E35" i="5"/>
  <c r="H33" i="5"/>
  <c r="E33" i="5" s="1"/>
  <c r="E25" i="5"/>
  <c r="H23" i="5"/>
  <c r="E23" i="5" s="1"/>
  <c r="E20" i="5"/>
  <c r="H18" i="5"/>
  <c r="E18" i="5" s="1"/>
  <c r="F130" i="5"/>
  <c r="E63" i="5"/>
  <c r="G60" i="5"/>
  <c r="E60" i="5" s="1"/>
  <c r="H51" i="5"/>
  <c r="E51" i="5" s="1"/>
  <c r="E46" i="5"/>
  <c r="H44" i="5"/>
  <c r="E44" i="5" s="1"/>
  <c r="E127" i="5"/>
  <c r="J155" i="5"/>
  <c r="J154" i="5"/>
  <c r="E88" i="5"/>
  <c r="I128" i="5"/>
  <c r="I154" i="5" s="1"/>
  <c r="H87" i="5"/>
  <c r="H128" i="5" s="1"/>
  <c r="H75" i="5"/>
  <c r="H85" i="5" s="1"/>
  <c r="H118" i="5"/>
  <c r="E118" i="5" s="1"/>
  <c r="H154" i="5" l="1"/>
  <c r="H49" i="5"/>
  <c r="H126" i="5" s="1"/>
  <c r="F156" i="5"/>
  <c r="E156" i="5" s="1"/>
  <c r="E130" i="5"/>
  <c r="H129" i="5"/>
  <c r="G87" i="5"/>
  <c r="G128" i="5" s="1"/>
  <c r="G154" i="5" s="1"/>
  <c r="G65" i="5"/>
  <c r="E49" i="5" l="1"/>
  <c r="H152" i="5"/>
  <c r="F87" i="5"/>
  <c r="F128" i="5" s="1"/>
  <c r="F126" i="5" s="1"/>
  <c r="F65" i="5"/>
  <c r="E65" i="5" s="1"/>
  <c r="H155" i="5"/>
  <c r="E155" i="5" s="1"/>
  <c r="E129" i="5"/>
  <c r="G75" i="5"/>
  <c r="G85" i="5" s="1"/>
  <c r="F75" i="5"/>
  <c r="F85" i="5" l="1"/>
  <c r="E85" i="5" s="1"/>
  <c r="E75" i="5"/>
  <c r="F154" i="5"/>
  <c r="E154" i="5" s="1"/>
  <c r="E128" i="5"/>
  <c r="E87" i="5"/>
  <c r="G116" i="5"/>
  <c r="G126" i="5" s="1"/>
  <c r="E126" i="5" s="1"/>
  <c r="G152" i="5" l="1"/>
  <c r="F116" i="5"/>
  <c r="E116" i="5" l="1"/>
  <c r="F152" i="5" l="1"/>
  <c r="E152" i="5" s="1"/>
</calcChain>
</file>

<file path=xl/sharedStrings.xml><?xml version="1.0" encoding="utf-8"?>
<sst xmlns="http://schemas.openxmlformats.org/spreadsheetml/2006/main" count="278" uniqueCount="81">
  <si>
    <t>Источники финансирования</t>
  </si>
  <si>
    <t>Всего</t>
  </si>
  <si>
    <t>1.1.</t>
  </si>
  <si>
    <t>ДГЗН автономного округа</t>
  </si>
  <si>
    <t>Бюджет автономного округа</t>
  </si>
  <si>
    <t>Местный бюджет МО</t>
  </si>
  <si>
    <t>1.2.</t>
  </si>
  <si>
    <t>1.3.</t>
  </si>
  <si>
    <t>1.4.</t>
  </si>
  <si>
    <t>1.5.</t>
  </si>
  <si>
    <t>Бюджет МО</t>
  </si>
  <si>
    <t>2.1.</t>
  </si>
  <si>
    <t>У по ВБ, ГО и ЧС администрации города Покачи</t>
  </si>
  <si>
    <t>2.2.</t>
  </si>
  <si>
    <t>2.3.</t>
  </si>
  <si>
    <t>У по ВБ, ГО и ЧС;</t>
  </si>
  <si>
    <t>Всего:</t>
  </si>
  <si>
    <t>Итого по подпрограмме 1 :</t>
  </si>
  <si>
    <t>У по ВБ, ГО и ЧС администрации города Покачи;</t>
  </si>
  <si>
    <t>Итого по подпрограмме 2 :</t>
  </si>
  <si>
    <t>Итого по муниципальной программе:</t>
  </si>
  <si>
    <t>1.6.</t>
  </si>
  <si>
    <t>Профильный департамент автономного округа</t>
  </si>
  <si>
    <t>У по ВБ, ГО и ЧС администрации города Покачи, МУ "УКС"</t>
  </si>
  <si>
    <t>Подпрограмма 1. Защита населения и территории города Покачи от чрезвычайных ситуаций, совершенствование гражданской обороны, обеспечение пожарной безопасности и безопасности людей на водных объектах.</t>
  </si>
  <si>
    <t>Исполнитель</t>
  </si>
  <si>
    <t>Подпрограмма 2. Профилактика правонарушений на территории муниципального образования город Покачи.</t>
  </si>
  <si>
    <t>2.4.</t>
  </si>
  <si>
    <t>всего</t>
  </si>
  <si>
    <t>№ п/п</t>
  </si>
  <si>
    <t>1.8</t>
  </si>
  <si>
    <t>Инвестиции в объекты муниципальной собственности</t>
  </si>
  <si>
    <t>Прочие расходы</t>
  </si>
  <si>
    <t>У по ВБ, ГО и ЧС администрации города Покачи, управление образования администрации города Покачи</t>
  </si>
  <si>
    <t>Электроснабжение объектов городской системы видеонаблюдения (ц.п. 2)</t>
  </si>
  <si>
    <t>2026-2030</t>
  </si>
  <si>
    <t xml:space="preserve"> МКУ "ЕДДС" города Покачи</t>
  </si>
  <si>
    <t>У по ВБ, ГО и ЧС; МКУ "ЕДДС" города Покачи</t>
  </si>
  <si>
    <t>МКУ "ЕДДС" города Покачи</t>
  </si>
  <si>
    <t>Основные мероприятия (связь мероприятий с целевыми показателями программы)</t>
  </si>
  <si>
    <t>Создание условий для деятельности народных дружин.  (ц.п. 3)</t>
  </si>
  <si>
    <t>Обеспечение функционирования и развития систем видеонаблюдения с целью повышения безопасности дорожного движения, информирования населения (ц.п. 2)</t>
  </si>
  <si>
    <t>Обеспечение и организация деятельности Муниципального казенного учреждения "Единая дежурно-диспетчерская служба"  города Покачи ( МКУ "ЕДДС" города Покачи )  (ц.п.1,2,3)</t>
  </si>
  <si>
    <t>Обеспечение мероприятий по обслуживанию и модернизации системы оповещения населения города Покачи об опасностях  ТАСЦО (договора на приобретение, поставку товара и оборудования, оказания услуг, выполнению работ. ) (ц.п. 1,2,3)</t>
  </si>
  <si>
    <t>Обеспечение мероприятий по содержанию и модернизации Системы-112 (доукомплектации) (ц.п. 1,2,3)</t>
  </si>
  <si>
    <t>Обеспечение мероприятий по содержанию и модернизации (доукомплектации) систем городского видеонаблюдения (ц.п. 1,2,3)</t>
  </si>
  <si>
    <t>Обслуживание электронного документооборота (ц.п. 2,3)</t>
  </si>
  <si>
    <t>Создание условий для деятельности субъектов профилактики наркомании (ц.п. 1,2,3)</t>
  </si>
  <si>
    <t>Обеспечение подготовки и участия в окружных  соревнованиях среди отрядов юных инспекторов движения "Безопасное колесо"(ц.п. 1,2,3)</t>
  </si>
  <si>
    <t>Обеспечение   пропаганды  поведения   с   соблюдением    правил дорожного движения среди  населения, водителей  транспортных средств,  с задействованием группы (сообщества) в   социальных сетях в том числе "Кибердружины"  (ц.п. 2,3)</t>
  </si>
  <si>
    <t>Обеспечение   рейдов,   рекламных  акций  на   дорогах, в  местах массового   пребывания    людей   с    использованием    средств коллективного отображения информации  (ц.п. 2,3)</t>
  </si>
  <si>
    <t>Обеспечение  мероприятий  по  пропагандистской  работе, в  том числе    в  трудовых     коллективах,    по    культуре   вождения, выявления  и   минимизации количества так называемых "опасных водителей",  "лихачей",  любителей "агрессивной езды", создание на телевидении и радио специальных программ  (ц.п. 2,3)</t>
  </si>
  <si>
    <t>3.1.</t>
  </si>
  <si>
    <t>3.2.</t>
  </si>
  <si>
    <t>3.3.</t>
  </si>
  <si>
    <t>3.4.</t>
  </si>
  <si>
    <t>2.5.</t>
  </si>
  <si>
    <t>Подпрограмма 3. Формирование законопослушного поведения участников дорожного движения</t>
  </si>
  <si>
    <t>Итого по подпрограмме 3 :</t>
  </si>
  <si>
    <t>Федеральный бюджет</t>
  </si>
  <si>
    <t>Иные источники финансирования</t>
  </si>
  <si>
    <t xml:space="preserve">В том числе: </t>
  </si>
  <si>
    <t>Ответственный исполнитель: управление по вопросам безопасности, гражданской обороны и чрезвычайных ситуаций администрации города Покачи.</t>
  </si>
  <si>
    <t>В том числе инвестиции в объекты  муниципальной собственности</t>
  </si>
  <si>
    <t>В том числе по проектам, портфелям проектов муниципальногообразования (в том числе направленные на реализацию национальных и федеральных проектов Российской Федерации)</t>
  </si>
  <si>
    <t>Проекты, портфели проектов муниципального образования (в том числе направленные на реализацию национальных и федеральных проектов Российской Федерации)</t>
  </si>
  <si>
    <t>Инвестиции в объекты 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</t>
  </si>
  <si>
    <t>В том числе по проектам, портфелям проектов муниципального образования (в том числе направленные на реализацию национальных и федеральных проектов Российской Федерации)</t>
  </si>
  <si>
    <t>Соисполнитель 2:  управление образования администрации города Покачи</t>
  </si>
  <si>
    <t>Соисполнитель 3:  управление культуры, спорта и молодежной политики администрации города Покачи</t>
  </si>
  <si>
    <t xml:space="preserve">Соисполнитель 1: отдел по социальным вопросам и связям с общественностью администрации города Покачи
</t>
  </si>
  <si>
    <t>Соисполнитель 4:   муниципальное казенное учреждение «Единая дежурно-диспетчерская служба» города Покачи</t>
  </si>
  <si>
    <t>Соисполнитель 5:   муниципальное учреждение «Управление  капитального  строительства»</t>
  </si>
  <si>
    <t>1.7</t>
  </si>
  <si>
    <t>Основные мероприятия программы "Обеспечение безопасности жизнедеятельности
населения на территории города Покачи
в 2019 - 2025 годах и на период до 2030 года"</t>
  </si>
  <si>
    <t>Обеспечение первичных мер пожарной безопасности на территории муниципального образования (ц.п. 1,2,3)</t>
  </si>
  <si>
    <t>Обеспечение мероприятий по ликвидации чрезвычайных ситуаций и минимизации их последствий (ц.п. 1,2,3)</t>
  </si>
  <si>
    <t>Обеспечение мероприятий по обеспечению безопасности на водных объектах (ц.п. 1,2,3)</t>
  </si>
  <si>
    <t>Обеспечение функционирования и развития систем видеонаблюдения в сфере общественного порядка (ц.п. 1,2,3)</t>
  </si>
  <si>
    <t xml:space="preserve"> управление образования администрации города Покачи</t>
  </si>
  <si>
    <t xml:space="preserve">    Приложение                                        к постановлению администрации города Покачи от 16.09.2019 № 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</si>
</sst>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#,##0.00;[Red]#,##0.00"/>
    <numFmt numFmtId="166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201">
    <xf numFmtId="0" fontId="0" fillId="0" borderId="0" xfId="0"/>
    <xf numFmtId="0" fontId="0" fillId="0" borderId="0" xfId="0" applyFill="1"/>
    <xf numFmtId="0" fontId="1" fillId="0" borderId="0" xfId="0" applyFont="1" applyFill="1"/>
    <xf numFmtId="0" fontId="9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4" fontId="2" fillId="0" borderId="0" xfId="0" applyNumberFormat="1" applyFont="1" applyFill="1"/>
    <xf numFmtId="0" fontId="3" fillId="0" borderId="4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66" fontId="0" fillId="0" borderId="0" xfId="0" applyNumberFormat="1" applyFill="1"/>
    <xf numFmtId="0" fontId="4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64" fontId="3" fillId="0" borderId="3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9" fillId="0" borderId="1" xfId="0" applyFont="1" applyFill="1" applyBorder="1"/>
    <xf numFmtId="0" fontId="12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1" fillId="0" borderId="1" xfId="0" applyFont="1" applyFill="1" applyBorder="1"/>
    <xf numFmtId="0" fontId="3" fillId="0" borderId="3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4" fillId="0" borderId="3" xfId="0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39" fontId="15" fillId="2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39" fontId="15" fillId="2" borderId="1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/>
    <xf numFmtId="39" fontId="15" fillId="0" borderId="2" xfId="0" applyNumberFormat="1" applyFont="1" applyFill="1" applyBorder="1" applyAlignment="1">
      <alignment horizontal="center" vertical="center"/>
    </xf>
    <xf numFmtId="39" fontId="4" fillId="0" borderId="2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2" fillId="0" borderId="2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66FF99"/>
      <color rgb="FF66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4"/>
  <sheetViews>
    <sheetView tabSelected="1" view="pageLayout" topLeftCell="C1" zoomScaleNormal="90" zoomScaleSheetLayoutView="90" workbookViewId="0">
      <selection activeCell="F8" sqref="F8"/>
    </sheetView>
  </sheetViews>
  <sheetFormatPr defaultColWidth="9.109375" defaultRowHeight="14.4" x14ac:dyDescent="0.3"/>
  <cols>
    <col min="1" max="1" width="4.6640625" style="1" customWidth="1"/>
    <col min="2" max="2" width="39.109375" style="1" customWidth="1"/>
    <col min="3" max="3" width="24.33203125" style="9" customWidth="1"/>
    <col min="4" max="4" width="19.44140625" style="1" customWidth="1"/>
    <col min="5" max="5" width="19.88671875" style="1" customWidth="1"/>
    <col min="6" max="6" width="17.5546875" style="1" customWidth="1"/>
    <col min="7" max="7" width="17.33203125" style="1" customWidth="1"/>
    <col min="8" max="8" width="15.5546875" style="1" customWidth="1"/>
    <col min="9" max="9" width="10.88671875" style="1" customWidth="1"/>
    <col min="10" max="10" width="11.33203125" style="1" customWidth="1"/>
    <col min="11" max="11" width="12.109375" style="1" customWidth="1"/>
    <col min="12" max="12" width="10.5546875" style="1" customWidth="1"/>
    <col min="13" max="13" width="13.44140625" style="1" customWidth="1"/>
    <col min="14" max="16384" width="9.109375" style="1"/>
  </cols>
  <sheetData>
    <row r="1" spans="1:15" ht="79.5" customHeight="1" x14ac:dyDescent="0.3">
      <c r="A1" s="30"/>
      <c r="B1" s="30"/>
      <c r="C1" s="30"/>
      <c r="D1" s="30"/>
      <c r="E1" s="30"/>
      <c r="F1" s="30"/>
      <c r="G1" s="30"/>
      <c r="H1" s="31"/>
      <c r="J1" s="105"/>
      <c r="K1" s="125" t="s">
        <v>80</v>
      </c>
      <c r="L1" s="125"/>
      <c r="M1" s="125"/>
    </row>
    <row r="2" spans="1:15" ht="72.75" customHeight="1" x14ac:dyDescent="0.3">
      <c r="A2" s="170" t="s">
        <v>74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O2"/>
    </row>
    <row r="3" spans="1:15" ht="24.75" customHeight="1" x14ac:dyDescent="0.3">
      <c r="A3" s="173" t="s">
        <v>29</v>
      </c>
      <c r="B3" s="173" t="s">
        <v>39</v>
      </c>
      <c r="C3" s="176" t="s">
        <v>25</v>
      </c>
      <c r="D3" s="173" t="s">
        <v>0</v>
      </c>
      <c r="E3" s="172" t="s">
        <v>1</v>
      </c>
      <c r="F3" s="179"/>
      <c r="G3" s="179"/>
      <c r="H3" s="179"/>
      <c r="I3" s="179"/>
      <c r="J3" s="179"/>
      <c r="K3" s="179"/>
      <c r="L3" s="179"/>
      <c r="M3" s="180"/>
    </row>
    <row r="4" spans="1:15" ht="24" customHeight="1" x14ac:dyDescent="0.3">
      <c r="A4" s="174"/>
      <c r="B4" s="174"/>
      <c r="C4" s="177"/>
      <c r="D4" s="174"/>
      <c r="E4" s="172"/>
      <c r="F4" s="179"/>
      <c r="G4" s="179"/>
      <c r="H4" s="179"/>
      <c r="I4" s="179"/>
      <c r="J4" s="179"/>
      <c r="K4" s="179"/>
      <c r="L4" s="179"/>
      <c r="M4" s="180"/>
    </row>
    <row r="5" spans="1:15" ht="26.25" customHeight="1" x14ac:dyDescent="0.3">
      <c r="A5" s="175"/>
      <c r="B5" s="175"/>
      <c r="C5" s="178"/>
      <c r="D5" s="175"/>
      <c r="E5" s="172"/>
      <c r="F5" s="29">
        <v>2019</v>
      </c>
      <c r="G5" s="29">
        <v>2020</v>
      </c>
      <c r="H5" s="25">
        <v>2021</v>
      </c>
      <c r="I5" s="25">
        <v>2022</v>
      </c>
      <c r="J5" s="25">
        <v>2023</v>
      </c>
      <c r="K5" s="25">
        <v>2024</v>
      </c>
      <c r="L5" s="25">
        <v>2025</v>
      </c>
      <c r="M5" s="25" t="s">
        <v>35</v>
      </c>
    </row>
    <row r="6" spans="1:15" ht="12" customHeight="1" x14ac:dyDescent="0.3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106">
        <v>8</v>
      </c>
      <c r="I6" s="106">
        <v>9</v>
      </c>
      <c r="J6" s="106">
        <v>10</v>
      </c>
      <c r="K6" s="106">
        <v>11</v>
      </c>
      <c r="L6" s="106">
        <v>12</v>
      </c>
      <c r="M6" s="106">
        <v>13</v>
      </c>
    </row>
    <row r="7" spans="1:15" ht="32.25" customHeight="1" x14ac:dyDescent="0.3">
      <c r="A7" s="144" t="s">
        <v>24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6"/>
    </row>
    <row r="8" spans="1:15" ht="32.25" customHeight="1" x14ac:dyDescent="0.3">
      <c r="A8" s="164" t="s">
        <v>2</v>
      </c>
      <c r="B8" s="158" t="s">
        <v>42</v>
      </c>
      <c r="C8" s="43" t="s">
        <v>28</v>
      </c>
      <c r="D8" s="49"/>
      <c r="E8" s="85">
        <f>+F8+G8+H8+I8+J8+K8+L8+M8</f>
        <v>21371960.259999998</v>
      </c>
      <c r="F8" s="84">
        <f>F9+F10+F11+F12</f>
        <v>11739910.26</v>
      </c>
      <c r="G8" s="84">
        <f t="shared" ref="G8:M8" si="0">G9+G10+G11+G12</f>
        <v>7299250</v>
      </c>
      <c r="H8" s="84">
        <f t="shared" si="0"/>
        <v>2332800</v>
      </c>
      <c r="I8" s="74">
        <f t="shared" si="0"/>
        <v>0</v>
      </c>
      <c r="J8" s="74">
        <f t="shared" si="0"/>
        <v>0</v>
      </c>
      <c r="K8" s="74">
        <f t="shared" si="0"/>
        <v>0</v>
      </c>
      <c r="L8" s="74">
        <f t="shared" si="0"/>
        <v>0</v>
      </c>
      <c r="M8" s="74">
        <f t="shared" si="0"/>
        <v>0</v>
      </c>
    </row>
    <row r="9" spans="1:15" ht="32.25" customHeight="1" x14ac:dyDescent="0.3">
      <c r="A9" s="165"/>
      <c r="B9" s="159"/>
      <c r="C9" s="51"/>
      <c r="D9" s="4" t="s">
        <v>59</v>
      </c>
      <c r="E9" s="6">
        <f>+F9+G9+H9+I9+J9+K9+L9+M9</f>
        <v>0</v>
      </c>
      <c r="F9" s="6">
        <f>G9+H9+I9+J9+K9+L9+M9+N8+O8</f>
        <v>0</v>
      </c>
      <c r="G9" s="6">
        <f>H9+I9+J9+K9+L9+M9+N8+O8+P8</f>
        <v>0</v>
      </c>
      <c r="H9" s="107">
        <f>I9+J9+K9+L9+M9+N8+O8+P8+Q8</f>
        <v>0</v>
      </c>
      <c r="I9" s="6">
        <f>J9+K9+L9+M9+N8+O8+P8+Q8+R8</f>
        <v>0</v>
      </c>
      <c r="J9" s="6">
        <f>K9+L9+M9+N8+O8+P8+Q8+R8+S8</f>
        <v>0</v>
      </c>
      <c r="K9" s="6">
        <f>L9+M9+N8+O8+P8+Q8+R8+S8+T8</f>
        <v>0</v>
      </c>
      <c r="L9" s="6">
        <f>M9+N8+O8+P8+Q8+R8+S8+T8+U8</f>
        <v>0</v>
      </c>
      <c r="M9" s="6">
        <f>N8+O8+P8+Q8+R8+S8+T8+U8+V8</f>
        <v>0</v>
      </c>
    </row>
    <row r="10" spans="1:15" ht="40.5" customHeight="1" x14ac:dyDescent="0.3">
      <c r="A10" s="165"/>
      <c r="B10" s="159"/>
      <c r="C10" s="4" t="s">
        <v>22</v>
      </c>
      <c r="D10" s="4" t="s">
        <v>4</v>
      </c>
      <c r="E10" s="24">
        <f>F10+G10+H10+I10+J10+K10+L10+M10</f>
        <v>0</v>
      </c>
      <c r="F10" s="24">
        <v>0</v>
      </c>
      <c r="G10" s="24">
        <v>0</v>
      </c>
      <c r="H10" s="41">
        <f t="shared" ref="H10:M10" si="1">I10+J10+K10+L10+M10+N10+O10+P10+Q10</f>
        <v>0</v>
      </c>
      <c r="I10" s="28">
        <f t="shared" si="1"/>
        <v>0</v>
      </c>
      <c r="J10" s="28">
        <f t="shared" si="1"/>
        <v>0</v>
      </c>
      <c r="K10" s="28">
        <f t="shared" si="1"/>
        <v>0</v>
      </c>
      <c r="L10" s="28">
        <f t="shared" si="1"/>
        <v>0</v>
      </c>
      <c r="M10" s="28">
        <f t="shared" si="1"/>
        <v>0</v>
      </c>
    </row>
    <row r="11" spans="1:15" ht="40.5" customHeight="1" x14ac:dyDescent="0.3">
      <c r="A11" s="165"/>
      <c r="B11" s="159"/>
      <c r="C11" s="48" t="s">
        <v>36</v>
      </c>
      <c r="D11" s="4" t="s">
        <v>5</v>
      </c>
      <c r="E11" s="19">
        <f>F11+G11+H11+I11+J11+K11+L11+M11</f>
        <v>21371960.259999998</v>
      </c>
      <c r="F11" s="107">
        <v>11739910.26</v>
      </c>
      <c r="G11" s="6">
        <v>7299250</v>
      </c>
      <c r="H11" s="41">
        <v>2332800</v>
      </c>
      <c r="I11" s="28">
        <f>J11+K11+L11+M11+N12+O12+P12+Q12+R12</f>
        <v>0</v>
      </c>
      <c r="J11" s="28">
        <f>K11+L11+M11+N12+O12+P12+Q12+R12+S12</f>
        <v>0</v>
      </c>
      <c r="K11" s="28">
        <f>L11+M11+N12+O12+P12+Q12+R12+S12+T12</f>
        <v>0</v>
      </c>
      <c r="L11" s="28">
        <f>M11+N12+O12+P12+Q12+R12+S12+T12+U12</f>
        <v>0</v>
      </c>
      <c r="M11" s="28">
        <f>N12+O12+P12+Q12+R12+S12+T12+U12+V12</f>
        <v>0</v>
      </c>
    </row>
    <row r="12" spans="1:15" ht="36" customHeight="1" x14ac:dyDescent="0.3">
      <c r="A12" s="166"/>
      <c r="B12" s="160"/>
      <c r="C12" s="1"/>
      <c r="D12" s="54" t="s">
        <v>60</v>
      </c>
      <c r="E12" s="6">
        <f>F12+G12+H12+I12+J12+K12+L12+M12</f>
        <v>0</v>
      </c>
      <c r="F12" s="6">
        <f>G12+H12+I12+J12+K12+L12+M12+N11+O11</f>
        <v>0</v>
      </c>
      <c r="G12" s="6">
        <f>H12+I12+J12+K12+L12+M12+N11+O11+P11</f>
        <v>0</v>
      </c>
      <c r="H12" s="107">
        <f>I12+J12+K12+L12+M12+N11+O11+P11+Q11</f>
        <v>0</v>
      </c>
      <c r="I12" s="6">
        <f>J12+K12+L12+M12+N11+O11+P11+Q11+R11</f>
        <v>0</v>
      </c>
      <c r="J12" s="6">
        <f>K12+L12+M12+N11+O11+P11+Q11+R11+S11</f>
        <v>0</v>
      </c>
      <c r="K12" s="6">
        <f>L12+M12+N11+O11+P11+Q11+R11+S11+T11</f>
        <v>0</v>
      </c>
      <c r="L12" s="6">
        <f>M12+N11+O11+P11+Q11+R11+S11+T11+U11</f>
        <v>0</v>
      </c>
      <c r="M12" s="6">
        <f>N11+O11+P11+Q11+R11+S11+T11+U11+V11</f>
        <v>0</v>
      </c>
    </row>
    <row r="13" spans="1:15" s="3" customFormat="1" ht="19.5" customHeight="1" x14ac:dyDescent="0.3">
      <c r="A13" s="164" t="s">
        <v>6</v>
      </c>
      <c r="B13" s="161" t="s">
        <v>43</v>
      </c>
      <c r="C13" s="43" t="s">
        <v>28</v>
      </c>
      <c r="D13" s="43"/>
      <c r="E13" s="110">
        <f t="shared" ref="E13:E21" si="2">F13+G13+H13+I13+J13+K13+L13+M13</f>
        <v>2316013.14</v>
      </c>
      <c r="F13" s="110">
        <f>F14+F15+F16+F17</f>
        <v>2316013.14</v>
      </c>
      <c r="G13" s="110">
        <f t="shared" ref="G13:M13" si="3">G14+G15+G16+G17</f>
        <v>0</v>
      </c>
      <c r="H13" s="83">
        <f t="shared" si="3"/>
        <v>0</v>
      </c>
      <c r="I13" s="110">
        <f t="shared" si="3"/>
        <v>0</v>
      </c>
      <c r="J13" s="74">
        <f t="shared" si="3"/>
        <v>0</v>
      </c>
      <c r="K13" s="74">
        <f t="shared" si="3"/>
        <v>0</v>
      </c>
      <c r="L13" s="74">
        <f t="shared" si="3"/>
        <v>0</v>
      </c>
      <c r="M13" s="74">
        <f t="shared" si="3"/>
        <v>0</v>
      </c>
    </row>
    <row r="14" spans="1:15" ht="45" customHeight="1" x14ac:dyDescent="0.3">
      <c r="A14" s="165"/>
      <c r="B14" s="162"/>
      <c r="C14" s="51"/>
      <c r="D14" s="4" t="s">
        <v>59</v>
      </c>
      <c r="E14" s="6">
        <f t="shared" si="2"/>
        <v>0</v>
      </c>
      <c r="F14" s="6">
        <f>G14+H14+I14+J14+K14+L14+M14+N13+O13</f>
        <v>0</v>
      </c>
      <c r="G14" s="6">
        <f>H14+I14+J14+K14+L14+M14+N13+O13+P13</f>
        <v>0</v>
      </c>
      <c r="H14" s="107">
        <f>I14+J14+K14+L14+M14+N13+O13+P13+Q13</f>
        <v>0</v>
      </c>
      <c r="I14" s="6">
        <f>J14+K14+L14+M14+N13+O13+P13+Q13+R13</f>
        <v>0</v>
      </c>
      <c r="J14" s="6">
        <f>K14+L14+M14+N13+O13+P13+Q13+R13+S13</f>
        <v>0</v>
      </c>
      <c r="K14" s="6">
        <f>L14+M14+N13+O13+P13+Q13+R13+S13+T13</f>
        <v>0</v>
      </c>
      <c r="L14" s="6">
        <f>M14+N13+O13+P13+Q13+R13+S13+T13+U13</f>
        <v>0</v>
      </c>
      <c r="M14" s="6">
        <f>N13+O13+P13+Q13+R13+S13+T13+U13+V13</f>
        <v>0</v>
      </c>
    </row>
    <row r="15" spans="1:15" ht="45" customHeight="1" x14ac:dyDescent="0.3">
      <c r="A15" s="165"/>
      <c r="B15" s="162"/>
      <c r="C15" s="40" t="s">
        <v>22</v>
      </c>
      <c r="D15" s="40" t="s">
        <v>4</v>
      </c>
      <c r="E15" s="41">
        <f t="shared" si="2"/>
        <v>0</v>
      </c>
      <c r="F15" s="41">
        <v>0</v>
      </c>
      <c r="G15" s="41">
        <v>0</v>
      </c>
      <c r="H15" s="41">
        <f>I15+J15+K15+L15+M15+N14+O14+P14+Q14</f>
        <v>0</v>
      </c>
      <c r="I15" s="28">
        <f>J15+K15+L15+M15+N14+O14+P14+Q14+R14</f>
        <v>0</v>
      </c>
      <c r="J15" s="28">
        <f>K15+L15+M15+N14+O14+P14+Q14+R14+S14</f>
        <v>0</v>
      </c>
      <c r="K15" s="28">
        <f>L15+M15+N14+O14+P14+Q14+R14+S14+T14</f>
        <v>0</v>
      </c>
      <c r="L15" s="28">
        <f>M15+N14+O14+P14+Q14+R14+S14+T14+U14</f>
        <v>0</v>
      </c>
      <c r="M15" s="28">
        <f>N14+O14+P14+Q14+R14+S14+T14+U14+V14</f>
        <v>0</v>
      </c>
    </row>
    <row r="16" spans="1:15" ht="40.5" customHeight="1" x14ac:dyDescent="0.3">
      <c r="A16" s="165"/>
      <c r="B16" s="162"/>
      <c r="C16" s="4" t="s">
        <v>37</v>
      </c>
      <c r="D16" s="4" t="s">
        <v>5</v>
      </c>
      <c r="E16" s="41">
        <f>F16+G16+H16+J16+I16+K16+L16+M16</f>
        <v>2316013.14</v>
      </c>
      <c r="F16" s="41">
        <v>2316013.14</v>
      </c>
      <c r="G16" s="41">
        <v>0</v>
      </c>
      <c r="H16" s="41">
        <f t="shared" ref="H16:M16" si="4">I16+J16+K16+L16+M16+N16+O16+P16+Q16</f>
        <v>0</v>
      </c>
      <c r="I16" s="41">
        <f t="shared" si="4"/>
        <v>0</v>
      </c>
      <c r="J16" s="41">
        <f t="shared" si="4"/>
        <v>0</v>
      </c>
      <c r="K16" s="28">
        <f t="shared" si="4"/>
        <v>0</v>
      </c>
      <c r="L16" s="28">
        <f t="shared" si="4"/>
        <v>0</v>
      </c>
      <c r="M16" s="28">
        <f t="shared" si="4"/>
        <v>0</v>
      </c>
    </row>
    <row r="17" spans="1:13" ht="40.5" customHeight="1" x14ac:dyDescent="0.3">
      <c r="A17" s="166"/>
      <c r="B17" s="163"/>
      <c r="C17" s="4"/>
      <c r="D17" s="54" t="s">
        <v>60</v>
      </c>
      <c r="E17" s="6">
        <f t="shared" si="2"/>
        <v>0</v>
      </c>
      <c r="F17" s="6">
        <f>G17+H17+I17+J17+K17+L17+M17+N16+O16</f>
        <v>0</v>
      </c>
      <c r="G17" s="6">
        <f>H17+I17+J17+K17+L17+M17+N16+O16+P16</f>
        <v>0</v>
      </c>
      <c r="H17" s="107">
        <f>I17+J17+K17+L17+M17+N16+O16+P16+Q16</f>
        <v>0</v>
      </c>
      <c r="I17" s="6">
        <f>J17+K17+L17+M17+N16+O16+P16+Q16+R16</f>
        <v>0</v>
      </c>
      <c r="J17" s="6">
        <f>K17+L17+M17+N16+O16+P16+Q16+R16+S16</f>
        <v>0</v>
      </c>
      <c r="K17" s="6">
        <f>L17+M17+N16+O16+P16+Q16+R16+S16+T16</f>
        <v>0</v>
      </c>
      <c r="L17" s="6">
        <f>M17+N16+O16+P16+Q16+R16+S16+T16+U16</f>
        <v>0</v>
      </c>
      <c r="M17" s="6">
        <f>N16+O16+P16+Q16+R16+S16+T16+U16+V16</f>
        <v>0</v>
      </c>
    </row>
    <row r="18" spans="1:13" s="3" customFormat="1" ht="18.75" customHeight="1" x14ac:dyDescent="0.3">
      <c r="A18" s="164" t="s">
        <v>7</v>
      </c>
      <c r="B18" s="167" t="s">
        <v>44</v>
      </c>
      <c r="C18" s="43" t="s">
        <v>28</v>
      </c>
      <c r="D18" s="87"/>
      <c r="E18" s="110">
        <f t="shared" si="2"/>
        <v>766740.19</v>
      </c>
      <c r="F18" s="110">
        <f>F19+F21+F20+F22</f>
        <v>766740.19</v>
      </c>
      <c r="G18" s="74">
        <f t="shared" ref="G18:M18" si="5">G19+G20+G21+G22</f>
        <v>0</v>
      </c>
      <c r="H18" s="75">
        <f t="shared" si="5"/>
        <v>0</v>
      </c>
      <c r="I18" s="75">
        <f t="shared" si="5"/>
        <v>0</v>
      </c>
      <c r="J18" s="75">
        <f t="shared" si="5"/>
        <v>0</v>
      </c>
      <c r="K18" s="75">
        <f t="shared" si="5"/>
        <v>0</v>
      </c>
      <c r="L18" s="75">
        <f t="shared" si="5"/>
        <v>0</v>
      </c>
      <c r="M18" s="75">
        <f t="shared" si="5"/>
        <v>0</v>
      </c>
    </row>
    <row r="19" spans="1:13" ht="41.25" customHeight="1" x14ac:dyDescent="0.3">
      <c r="A19" s="165"/>
      <c r="B19" s="167"/>
      <c r="C19" s="51"/>
      <c r="D19" s="4" t="s">
        <v>59</v>
      </c>
      <c r="E19" s="6">
        <f t="shared" si="2"/>
        <v>0</v>
      </c>
      <c r="F19" s="6">
        <f>G19+H19+I19+J19+K19+L19+M19+N18+O18</f>
        <v>0</v>
      </c>
      <c r="G19" s="6">
        <f>H19+I19+J19+K19+L19+M19+N18+O18+P18</f>
        <v>0</v>
      </c>
      <c r="H19" s="6">
        <f>I19+J19+K19+L19+M19+N18+O18+P18+Q18</f>
        <v>0</v>
      </c>
      <c r="I19" s="6">
        <f>J19+K19+L19+M19+N18+O18+P18+Q18+R18</f>
        <v>0</v>
      </c>
      <c r="J19" s="6">
        <f>K19+L19+M19+N18+O18+P18+Q18+R18+S18</f>
        <v>0</v>
      </c>
      <c r="K19" s="6">
        <f>L19+M19+N18+O18+P18+Q18+R18+S18+T18</f>
        <v>0</v>
      </c>
      <c r="L19" s="6">
        <f>M19+N18+O18+P18+Q18+R18+S18+T18+U18</f>
        <v>0</v>
      </c>
      <c r="M19" s="6">
        <f>N18+O18+P18+Q18+R18+S18+T18+U18+V18</f>
        <v>0</v>
      </c>
    </row>
    <row r="20" spans="1:13" ht="41.25" customHeight="1" x14ac:dyDescent="0.3">
      <c r="A20" s="165"/>
      <c r="B20" s="167"/>
      <c r="C20" s="4" t="s">
        <v>3</v>
      </c>
      <c r="D20" s="40" t="s">
        <v>4</v>
      </c>
      <c r="E20" s="41">
        <f t="shared" si="2"/>
        <v>0</v>
      </c>
      <c r="F20" s="41">
        <v>0</v>
      </c>
      <c r="G20" s="41">
        <v>0</v>
      </c>
      <c r="H20" s="28">
        <f>I20+J20+K20+L20+M20+N19+O19+P19+Q19</f>
        <v>0</v>
      </c>
      <c r="I20" s="28">
        <f>J20+K20+L20+M20+N19+O19+P19+Q19+R19</f>
        <v>0</v>
      </c>
      <c r="J20" s="28">
        <f>K20+L20+M20+N19+O19+P19+Q19+R19+S19</f>
        <v>0</v>
      </c>
      <c r="K20" s="28">
        <f>L20+M20+N19+O19+P19+Q19+R19+S19+T19</f>
        <v>0</v>
      </c>
      <c r="L20" s="28">
        <f>M20+N19+O19+P19+Q19+R19+S19+T19+U19</f>
        <v>0</v>
      </c>
      <c r="M20" s="28">
        <f>N19+O19+P19+Q19+R19+S19+T19+U19+V19</f>
        <v>0</v>
      </c>
    </row>
    <row r="21" spans="1:13" ht="37.5" customHeight="1" x14ac:dyDescent="0.3">
      <c r="A21" s="165"/>
      <c r="B21" s="167"/>
      <c r="C21" s="4" t="s">
        <v>37</v>
      </c>
      <c r="D21" s="4" t="s">
        <v>5</v>
      </c>
      <c r="E21" s="41">
        <f t="shared" si="2"/>
        <v>766740.19</v>
      </c>
      <c r="F21" s="41">
        <v>766740.19</v>
      </c>
      <c r="G21" s="111">
        <f>H21+I21+J21+K26+L26+M26+N26+O26+P26</f>
        <v>0</v>
      </c>
      <c r="H21" s="41">
        <f t="shared" ref="H21:M21" si="6">I21+J21+K21+L21+M21+N21+O21+P21+Q21</f>
        <v>0</v>
      </c>
      <c r="I21" s="41">
        <f t="shared" si="6"/>
        <v>0</v>
      </c>
      <c r="J21" s="41">
        <f t="shared" si="6"/>
        <v>0</v>
      </c>
      <c r="K21" s="41">
        <f t="shared" si="6"/>
        <v>0</v>
      </c>
      <c r="L21" s="28">
        <f t="shared" si="6"/>
        <v>0</v>
      </c>
      <c r="M21" s="28">
        <f t="shared" si="6"/>
        <v>0</v>
      </c>
    </row>
    <row r="22" spans="1:13" s="3" customFormat="1" ht="35.25" customHeight="1" x14ac:dyDescent="0.3">
      <c r="A22" s="166"/>
      <c r="B22" s="167"/>
      <c r="C22" s="52"/>
      <c r="D22" s="54" t="s">
        <v>60</v>
      </c>
      <c r="E22" s="107">
        <v>0</v>
      </c>
      <c r="F22" s="107">
        <f>G22+H22+I22+J22+K22+L22+M22+N21+O21</f>
        <v>0</v>
      </c>
      <c r="G22" s="107">
        <f>H22+I22+J22+K22+L22+M22+N21+O21+P21</f>
        <v>0</v>
      </c>
      <c r="H22" s="107">
        <f>I22+J22+K22+L22+M22+N21+O21+P21+Q21</f>
        <v>0</v>
      </c>
      <c r="I22" s="107">
        <f>J22+K22+L22+M22+N21+O21+P21+Q21+R21</f>
        <v>0</v>
      </c>
      <c r="J22" s="107">
        <f>K22+L22+M22+N21+O21+P21+Q21+R21+S21</f>
        <v>0</v>
      </c>
      <c r="K22" s="107">
        <f>L22+M22+N21+O21+P21+Q21+R21+S21+T21</f>
        <v>0</v>
      </c>
      <c r="L22" s="6">
        <f>M22+N21+O21+P21+Q21+R21+S21+T21+U21</f>
        <v>0</v>
      </c>
      <c r="M22" s="6">
        <f>N21+O21+P21+Q21+R21+S21+T21+U21+V21</f>
        <v>0</v>
      </c>
    </row>
    <row r="23" spans="1:13" s="3" customFormat="1" ht="18.75" customHeight="1" x14ac:dyDescent="0.3">
      <c r="A23" s="164" t="s">
        <v>8</v>
      </c>
      <c r="B23" s="161" t="s">
        <v>45</v>
      </c>
      <c r="C23" s="43" t="s">
        <v>28</v>
      </c>
      <c r="D23" s="43"/>
      <c r="E23" s="85">
        <f t="shared" ref="E23:E36" si="7">F23+G23+H23+I23+J23+K23+L23+M23</f>
        <v>215865</v>
      </c>
      <c r="F23" s="84">
        <f t="shared" ref="F23:M23" si="8">F24+F25+F26+F27</f>
        <v>215865</v>
      </c>
      <c r="G23" s="84">
        <f t="shared" si="8"/>
        <v>0</v>
      </c>
      <c r="H23" s="74">
        <f t="shared" si="8"/>
        <v>0</v>
      </c>
      <c r="I23" s="74">
        <f t="shared" si="8"/>
        <v>0</v>
      </c>
      <c r="J23" s="74">
        <f t="shared" si="8"/>
        <v>0</v>
      </c>
      <c r="K23" s="74">
        <f t="shared" si="8"/>
        <v>0</v>
      </c>
      <c r="L23" s="74">
        <f t="shared" si="8"/>
        <v>0</v>
      </c>
      <c r="M23" s="74">
        <f t="shared" si="8"/>
        <v>0</v>
      </c>
    </row>
    <row r="24" spans="1:13" ht="30.75" customHeight="1" x14ac:dyDescent="0.3">
      <c r="A24" s="165"/>
      <c r="B24" s="162"/>
      <c r="C24" s="51"/>
      <c r="D24" s="4" t="s">
        <v>59</v>
      </c>
      <c r="E24" s="6">
        <f t="shared" si="7"/>
        <v>0</v>
      </c>
      <c r="F24" s="6">
        <f>G24+H24+I24+J24+K24+L24+M24+N23+O23</f>
        <v>0</v>
      </c>
      <c r="G24" s="6">
        <f>H24+I24+J24+K24+L24+M24+N23+O23+P23</f>
        <v>0</v>
      </c>
      <c r="H24" s="6">
        <f>I24+J24+K24+L24+M24+N23+O23+P23+Q23</f>
        <v>0</v>
      </c>
      <c r="I24" s="6">
        <f>J24+K24+L24+M24+N23+O23+P23+Q23+R23</f>
        <v>0</v>
      </c>
      <c r="J24" s="6">
        <f>K24+L24+M24+N23+O23+P23+Q23+R23+S23</f>
        <v>0</v>
      </c>
      <c r="K24" s="6">
        <f>L24+M24+N23+O23+P23+Q23+R23+S23+T23</f>
        <v>0</v>
      </c>
      <c r="L24" s="6">
        <f>M24+N23+O23+P23+Q23+R23+S23+T23+U23</f>
        <v>0</v>
      </c>
      <c r="M24" s="6">
        <f>N23+O23+P23+Q23+R23+S23+T23+U23+V23</f>
        <v>0</v>
      </c>
    </row>
    <row r="25" spans="1:13" ht="31.5" customHeight="1" x14ac:dyDescent="0.3">
      <c r="A25" s="165"/>
      <c r="B25" s="162"/>
      <c r="C25" s="4" t="s">
        <v>22</v>
      </c>
      <c r="D25" s="4" t="s">
        <v>4</v>
      </c>
      <c r="E25" s="6">
        <f t="shared" si="7"/>
        <v>0</v>
      </c>
      <c r="F25" s="6">
        <v>0</v>
      </c>
      <c r="G25" s="6">
        <v>0</v>
      </c>
      <c r="H25" s="5">
        <f>I25+J25+K25+L25+M25+N24+O24+P24+Q24</f>
        <v>0</v>
      </c>
      <c r="I25" s="5">
        <f>J25+K25+L25+M25+N24+O24+P24+Q24+R24</f>
        <v>0</v>
      </c>
      <c r="J25" s="5">
        <f>K25+L25+M25+N24+O24+P24+Q24+R24+S24</f>
        <v>0</v>
      </c>
      <c r="K25" s="5">
        <f>L25+M25+N24+O24+P24+Q24+R24+S24+T24</f>
        <v>0</v>
      </c>
      <c r="L25" s="5">
        <f>M25+N24+O24+P24+Q24+R24+S24+T24+U24</f>
        <v>0</v>
      </c>
      <c r="M25" s="5">
        <f>N24+O24+P24+Q24+R24+S24+T24+U24+V24</f>
        <v>0</v>
      </c>
    </row>
    <row r="26" spans="1:13" ht="30.75" customHeight="1" x14ac:dyDescent="0.3">
      <c r="A26" s="165"/>
      <c r="B26" s="162"/>
      <c r="C26" s="4" t="s">
        <v>37</v>
      </c>
      <c r="D26" s="4" t="s">
        <v>5</v>
      </c>
      <c r="E26" s="6">
        <f t="shared" si="7"/>
        <v>215865</v>
      </c>
      <c r="F26" s="6">
        <v>215865</v>
      </c>
      <c r="G26" s="6">
        <v>0</v>
      </c>
      <c r="H26" s="5">
        <f t="shared" ref="H26:M26" si="9">I26+J26+K26+L26+M26+N26+O26+P26+Q26</f>
        <v>0</v>
      </c>
      <c r="I26" s="5">
        <f t="shared" si="9"/>
        <v>0</v>
      </c>
      <c r="J26" s="5">
        <f t="shared" si="9"/>
        <v>0</v>
      </c>
      <c r="K26" s="5">
        <f t="shared" si="9"/>
        <v>0</v>
      </c>
      <c r="L26" s="5">
        <f t="shared" si="9"/>
        <v>0</v>
      </c>
      <c r="M26" s="5">
        <f t="shared" si="9"/>
        <v>0</v>
      </c>
    </row>
    <row r="27" spans="1:13" ht="31.5" customHeight="1" x14ac:dyDescent="0.3">
      <c r="A27" s="166"/>
      <c r="B27" s="163"/>
      <c r="C27" s="4"/>
      <c r="D27" s="54" t="s">
        <v>60</v>
      </c>
      <c r="E27" s="6">
        <f t="shared" si="7"/>
        <v>0</v>
      </c>
      <c r="F27" s="6">
        <f>G27+H27+I27+J27+K27+L27+M27+N26+O26</f>
        <v>0</v>
      </c>
      <c r="G27" s="6">
        <f>H27+I27+J27+K27+L27+M27+N26+O26+P26</f>
        <v>0</v>
      </c>
      <c r="H27" s="6">
        <f>I27+J27+K27+L27+M27+N26+O26+P26+Q26</f>
        <v>0</v>
      </c>
      <c r="I27" s="6">
        <f>J27+K27+L27+M27+N26+O26+P26+Q26+R26</f>
        <v>0</v>
      </c>
      <c r="J27" s="6">
        <f>K27+L27+M27+N26+O26+P26+Q26+R26+S26</f>
        <v>0</v>
      </c>
      <c r="K27" s="6">
        <f>L27+M27+N26+O26+P26+Q26+R26+S26+T26</f>
        <v>0</v>
      </c>
      <c r="L27" s="6">
        <f>M27+N26+O26+P26+Q26+R26+S26+T26+U26</f>
        <v>0</v>
      </c>
      <c r="M27" s="6">
        <f>N26+O26+P26+Q26+R26+S26+T26+U26+V26</f>
        <v>0</v>
      </c>
    </row>
    <row r="28" spans="1:13" s="3" customFormat="1" ht="20.25" customHeight="1" x14ac:dyDescent="0.3">
      <c r="A28" s="15"/>
      <c r="B28" s="131" t="s">
        <v>77</v>
      </c>
      <c r="C28" s="43" t="s">
        <v>28</v>
      </c>
      <c r="D28" s="43"/>
      <c r="E28" s="85">
        <f t="shared" si="7"/>
        <v>34292.720000000001</v>
      </c>
      <c r="F28" s="84">
        <f>F29+F31+F30+F32</f>
        <v>34292.720000000001</v>
      </c>
      <c r="G28" s="84">
        <f>G29+G30+G31+G32</f>
        <v>0</v>
      </c>
      <c r="H28" s="74">
        <f>H29+H30+H31+H32</f>
        <v>0</v>
      </c>
      <c r="I28" s="74">
        <f>I29+I30+I31+I32</f>
        <v>0</v>
      </c>
      <c r="J28" s="74">
        <f>J29+J30+J31+J32</f>
        <v>0</v>
      </c>
      <c r="K28" s="74">
        <f>K30+K31+K32</f>
        <v>0</v>
      </c>
      <c r="L28" s="74">
        <f>L29+L30+L31+L32</f>
        <v>0</v>
      </c>
      <c r="M28" s="74">
        <f>M29+M30+M31+M32</f>
        <v>0</v>
      </c>
    </row>
    <row r="29" spans="1:13" ht="24.75" customHeight="1" x14ac:dyDescent="0.3">
      <c r="A29" s="149" t="s">
        <v>9</v>
      </c>
      <c r="B29" s="132"/>
      <c r="C29" s="56"/>
      <c r="D29" s="36" t="s">
        <v>59</v>
      </c>
      <c r="E29" s="6">
        <f t="shared" si="7"/>
        <v>0</v>
      </c>
      <c r="F29" s="6">
        <f>G29+H29+I29+J29+K29+L29+M29+N28+O28</f>
        <v>0</v>
      </c>
      <c r="G29" s="6">
        <f>H29+I29+J29+K29+L29+M29+N28+O28+P28</f>
        <v>0</v>
      </c>
      <c r="H29" s="6">
        <f>I29+J29+K29+L29+M29+N28+O28+P28+Q28</f>
        <v>0</v>
      </c>
      <c r="I29" s="6">
        <f>J29+K29+L29+M29+N28+O28+P28+Q28+R28</f>
        <v>0</v>
      </c>
      <c r="J29" s="6">
        <f>K29+L29+M29+N28+O28+P28+Q28+R28+S28</f>
        <v>0</v>
      </c>
      <c r="K29" s="6">
        <f>L29+M29+N28+O28+P28+Q28+R28+S28+T28</f>
        <v>0</v>
      </c>
      <c r="L29" s="6">
        <f>M29+N28+O28+P28+Q28+R28+S28+T28+U28</f>
        <v>0</v>
      </c>
      <c r="M29" s="6">
        <f>N28+O28+P28+Q28+R28+S28+T28+U28+V28</f>
        <v>0</v>
      </c>
    </row>
    <row r="30" spans="1:13" ht="29.25" customHeight="1" x14ac:dyDescent="0.3">
      <c r="A30" s="149"/>
      <c r="B30" s="132"/>
      <c r="C30" s="40" t="s">
        <v>22</v>
      </c>
      <c r="D30" s="23" t="s">
        <v>4</v>
      </c>
      <c r="E30" s="27">
        <f t="shared" si="7"/>
        <v>0</v>
      </c>
      <c r="F30" s="27">
        <v>0</v>
      </c>
      <c r="G30" s="27">
        <v>0</v>
      </c>
      <c r="H30" s="24">
        <f>I30+J30+K30+L30+M30+N29+O29+P29+Q29</f>
        <v>0</v>
      </c>
      <c r="I30" s="24">
        <f>J30+K30+L30+M30+N29+O29+P29+Q29+R29</f>
        <v>0</v>
      </c>
      <c r="J30" s="24">
        <f>K30+L30+M30+N29+O29+P29+Q29+R29+S29</f>
        <v>0</v>
      </c>
      <c r="K30" s="24">
        <f>L30+M30+N29+O29+P29+Q29+R29+S29+T29</f>
        <v>0</v>
      </c>
      <c r="L30" s="24">
        <f>M30+N29+O29+P29+Q29+R29+S29+T29+U29</f>
        <v>0</v>
      </c>
      <c r="M30" s="24">
        <f>N29+O29+P29+Q29+R29+S29+T29+U29+V29</f>
        <v>0</v>
      </c>
    </row>
    <row r="31" spans="1:13" ht="28.5" customHeight="1" x14ac:dyDescent="0.3">
      <c r="A31" s="149"/>
      <c r="B31" s="132"/>
      <c r="C31" s="4" t="s">
        <v>37</v>
      </c>
      <c r="D31" s="36" t="s">
        <v>5</v>
      </c>
      <c r="E31" s="27">
        <f t="shared" si="7"/>
        <v>34292.720000000001</v>
      </c>
      <c r="F31" s="16">
        <v>34292.720000000001</v>
      </c>
      <c r="G31" s="16">
        <v>0</v>
      </c>
      <c r="H31" s="24">
        <f>I31+J31+K31+L31+M31+N32+O32+P32+Q32</f>
        <v>0</v>
      </c>
      <c r="I31" s="24">
        <f>J31+K31+L31+M31+N32+O32+P32+Q32+R32</f>
        <v>0</v>
      </c>
      <c r="J31" s="24">
        <f>K31+L31+M31+N32+O32+P32+Q32+R32+S32</f>
        <v>0</v>
      </c>
      <c r="K31" s="24">
        <f>L31+M31+N32+O32+P32+Q32+R32+S32+T32</f>
        <v>0</v>
      </c>
      <c r="L31" s="24">
        <f>M31+N32+O32+P32+Q32+R32+S32+T32+U32</f>
        <v>0</v>
      </c>
      <c r="M31" s="24">
        <f>N32+O32+P32+Q32+R32+S32+T32+U32+V32</f>
        <v>0</v>
      </c>
    </row>
    <row r="32" spans="1:13" ht="24.75" customHeight="1" x14ac:dyDescent="0.3">
      <c r="A32" s="149"/>
      <c r="B32" s="133"/>
      <c r="C32" s="51"/>
      <c r="D32" s="53" t="s">
        <v>60</v>
      </c>
      <c r="E32" s="6">
        <f t="shared" si="7"/>
        <v>0</v>
      </c>
      <c r="F32" s="6">
        <f>G32+H32+I32+J32+K32+L32+M32+N31+O31</f>
        <v>0</v>
      </c>
      <c r="G32" s="6">
        <f>H32+I32+J32+K32+L32+M32+N31+O31+P31</f>
        <v>0</v>
      </c>
      <c r="H32" s="6">
        <f>I32+J32+K32+L32+M32+N31+O31+P31+Q31</f>
        <v>0</v>
      </c>
      <c r="I32" s="6">
        <f>J32+K32+L32+M32+N31+O31+P31+Q31+R31</f>
        <v>0</v>
      </c>
      <c r="J32" s="6">
        <f>K32+L32+M32+N31+O31+P31+Q31+R31+S31</f>
        <v>0</v>
      </c>
      <c r="K32" s="6">
        <f>L32+M32+N31+O31+P31+Q31+R31+S31+T31</f>
        <v>0</v>
      </c>
      <c r="L32" s="6">
        <f>M32+N31+O31+P31+Q31+R31+S31+T31+U31</f>
        <v>0</v>
      </c>
      <c r="M32" s="6">
        <f>N31+O31+P31+Q31+R31+S31+T31+U31+V31</f>
        <v>0</v>
      </c>
    </row>
    <row r="33" spans="1:13" s="3" customFormat="1" ht="19.5" customHeight="1" x14ac:dyDescent="0.3">
      <c r="A33" s="149" t="s">
        <v>21</v>
      </c>
      <c r="B33" s="148" t="s">
        <v>46</v>
      </c>
      <c r="C33" s="43" t="s">
        <v>28</v>
      </c>
      <c r="D33" s="43"/>
      <c r="E33" s="85">
        <f t="shared" si="7"/>
        <v>0</v>
      </c>
      <c r="F33" s="74">
        <f t="shared" ref="F33:M33" si="10">F34+F35+F36+F38</f>
        <v>0</v>
      </c>
      <c r="G33" s="74">
        <f t="shared" si="10"/>
        <v>0</v>
      </c>
      <c r="H33" s="74">
        <f t="shared" si="10"/>
        <v>0</v>
      </c>
      <c r="I33" s="74">
        <f t="shared" si="10"/>
        <v>0</v>
      </c>
      <c r="J33" s="74">
        <f t="shared" si="10"/>
        <v>0</v>
      </c>
      <c r="K33" s="74">
        <f t="shared" si="10"/>
        <v>0</v>
      </c>
      <c r="L33" s="74">
        <f t="shared" si="10"/>
        <v>0</v>
      </c>
      <c r="M33" s="74">
        <f t="shared" si="10"/>
        <v>0</v>
      </c>
    </row>
    <row r="34" spans="1:13" s="2" customFormat="1" ht="22.5" customHeight="1" x14ac:dyDescent="0.3">
      <c r="A34" s="149"/>
      <c r="B34" s="148"/>
      <c r="C34" s="57"/>
      <c r="D34" s="4" t="s">
        <v>59</v>
      </c>
      <c r="E34" s="6">
        <f t="shared" si="7"/>
        <v>0</v>
      </c>
      <c r="F34" s="6">
        <f>G34+H34+I34+J34+K34+L34+M34+N33+O33</f>
        <v>0</v>
      </c>
      <c r="G34" s="6">
        <f>H34+I34+J34+K34+L34+M34+N33+O33+P33</f>
        <v>0</v>
      </c>
      <c r="H34" s="6">
        <f>I34+J34+K34+L34+M34+N33+O33+P33+Q33</f>
        <v>0</v>
      </c>
      <c r="I34" s="6">
        <f>J34+K34+L34+M34+N33+O33+P33+Q33+R33</f>
        <v>0</v>
      </c>
      <c r="J34" s="6">
        <f>K34+L34+M34+N33+O33+P33+Q33+R33+S33</f>
        <v>0</v>
      </c>
      <c r="K34" s="6">
        <f>L34+M34+N33+O33+P33+Q33+R33+S33+T33</f>
        <v>0</v>
      </c>
      <c r="L34" s="6">
        <f>M34+N33+O33+P33+Q33+R33+S33+T33+U33</f>
        <v>0</v>
      </c>
      <c r="M34" s="6">
        <f>N33+O33+P33+Q33+R33+S33+T33+U33+V33</f>
        <v>0</v>
      </c>
    </row>
    <row r="35" spans="1:13" s="2" customFormat="1" ht="26.4" x14ac:dyDescent="0.3">
      <c r="A35" s="149"/>
      <c r="B35" s="148"/>
      <c r="C35" s="40" t="s">
        <v>22</v>
      </c>
      <c r="D35" s="23" t="s">
        <v>4</v>
      </c>
      <c r="E35" s="27">
        <f t="shared" si="7"/>
        <v>0</v>
      </c>
      <c r="F35" s="27">
        <v>0</v>
      </c>
      <c r="G35" s="27">
        <v>0</v>
      </c>
      <c r="H35" s="24">
        <f>I35+J35+K35+L35+M35+N34+O34+P34+Q34</f>
        <v>0</v>
      </c>
      <c r="I35" s="24">
        <f>J35+K35+L35+M35+N34+O34+P34+Q34+R34</f>
        <v>0</v>
      </c>
      <c r="J35" s="24">
        <f>K35+L35+M35+N34+O34+P34+Q34+R34+S34</f>
        <v>0</v>
      </c>
      <c r="K35" s="24">
        <f>L35+M35+N34+O34+P34+Q34+R34+S34+T34</f>
        <v>0</v>
      </c>
      <c r="L35" s="24">
        <f>M35+N34+O34+P34+Q34+R34+S34+T34+U34</f>
        <v>0</v>
      </c>
      <c r="M35" s="24">
        <f>N34+O34+P34+Q34+R34+S34+T34+U34+V34</f>
        <v>0</v>
      </c>
    </row>
    <row r="36" spans="1:13" s="2" customFormat="1" ht="15" customHeight="1" x14ac:dyDescent="0.3">
      <c r="A36" s="149"/>
      <c r="B36" s="148"/>
      <c r="C36" s="4" t="s">
        <v>15</v>
      </c>
      <c r="D36" s="151" t="s">
        <v>5</v>
      </c>
      <c r="E36" s="150">
        <f t="shared" si="7"/>
        <v>0</v>
      </c>
      <c r="F36" s="150">
        <v>0</v>
      </c>
      <c r="G36" s="150">
        <v>0</v>
      </c>
      <c r="H36" s="147">
        <f t="shared" ref="H36:M36" si="11">I36+J36+K36+L36+M36+N36+O36+P36+Q36</f>
        <v>0</v>
      </c>
      <c r="I36" s="147">
        <f t="shared" si="11"/>
        <v>0</v>
      </c>
      <c r="J36" s="147">
        <f t="shared" si="11"/>
        <v>0</v>
      </c>
      <c r="K36" s="147">
        <f t="shared" si="11"/>
        <v>0</v>
      </c>
      <c r="L36" s="147">
        <f t="shared" si="11"/>
        <v>0</v>
      </c>
      <c r="M36" s="147">
        <f t="shared" si="11"/>
        <v>0</v>
      </c>
    </row>
    <row r="37" spans="1:13" s="2" customFormat="1" ht="15" customHeight="1" x14ac:dyDescent="0.3">
      <c r="A37" s="149"/>
      <c r="B37" s="148"/>
      <c r="C37" s="4" t="s">
        <v>38</v>
      </c>
      <c r="D37" s="151"/>
      <c r="E37" s="150"/>
      <c r="F37" s="150"/>
      <c r="G37" s="150"/>
      <c r="H37" s="147"/>
      <c r="I37" s="147"/>
      <c r="J37" s="147"/>
      <c r="K37" s="147"/>
      <c r="L37" s="147"/>
      <c r="M37" s="147"/>
    </row>
    <row r="38" spans="1:13" s="2" customFormat="1" ht="27" x14ac:dyDescent="0.3">
      <c r="A38" s="149"/>
      <c r="B38" s="148"/>
      <c r="C38" s="4"/>
      <c r="D38" s="53" t="s">
        <v>60</v>
      </c>
      <c r="E38" s="6">
        <f t="shared" ref="E38:E48" si="12">F38+G38+H38+I38+J38+K38+L38+M38</f>
        <v>0</v>
      </c>
      <c r="F38" s="6">
        <f>G38+H38+I38+J38+K38+L38+M38+N37+O37</f>
        <v>0</v>
      </c>
      <c r="G38" s="6">
        <f>H38+I38+J38+K38+L38+M38+N37+O37+P37</f>
        <v>0</v>
      </c>
      <c r="H38" s="6">
        <f>I38+J38+K38+L38+M38+N37+O37+P37+Q37</f>
        <v>0</v>
      </c>
      <c r="I38" s="6">
        <f>J38+K38+L38+M38+N37+O37+P37+Q37+R37</f>
        <v>0</v>
      </c>
      <c r="J38" s="6">
        <f>K38+L38+M38+N37+O37+P37+Q37+R37+S37</f>
        <v>0</v>
      </c>
      <c r="K38" s="6">
        <f>L38+M38+N37+O37+P37+Q37+R37+S37+T37</f>
        <v>0</v>
      </c>
      <c r="L38" s="6">
        <f>M38+N37+O37+P37+Q37+R37+S37+T37+U37</f>
        <v>0</v>
      </c>
      <c r="M38" s="6">
        <f>N37+O37+P37+Q37+R37+S37+T37+U37+V37</f>
        <v>0</v>
      </c>
    </row>
    <row r="39" spans="1:13" ht="17.25" customHeight="1" x14ac:dyDescent="0.3">
      <c r="A39" s="134" t="s">
        <v>73</v>
      </c>
      <c r="B39" s="131" t="s">
        <v>75</v>
      </c>
      <c r="C39" s="43" t="s">
        <v>28</v>
      </c>
      <c r="D39" s="43"/>
      <c r="E39" s="85">
        <f t="shared" si="12"/>
        <v>51451.24</v>
      </c>
      <c r="F39" s="84">
        <f>F40+F41+F42+F43</f>
        <v>51451.24</v>
      </c>
      <c r="G39" s="84">
        <f>G40+G41+G42+G43</f>
        <v>0</v>
      </c>
      <c r="H39" s="74">
        <f>H40+H41+H42+H43</f>
        <v>0</v>
      </c>
      <c r="I39" s="74">
        <f>I40+I42+I41+I43</f>
        <v>0</v>
      </c>
      <c r="J39" s="74">
        <f>J40+J41+J42+J43</f>
        <v>0</v>
      </c>
      <c r="K39" s="74">
        <f>K40+K41+K42+K43</f>
        <v>0</v>
      </c>
      <c r="L39" s="74">
        <f>L40+L41+L42+L43</f>
        <v>0</v>
      </c>
      <c r="M39" s="74">
        <f>M40+M41+M42+M43</f>
        <v>0</v>
      </c>
    </row>
    <row r="40" spans="1:13" ht="30" customHeight="1" x14ac:dyDescent="0.3">
      <c r="A40" s="135"/>
      <c r="B40" s="132"/>
      <c r="C40" s="51"/>
      <c r="D40" s="36" t="s">
        <v>59</v>
      </c>
      <c r="E40" s="6">
        <f t="shared" si="12"/>
        <v>0</v>
      </c>
      <c r="F40" s="6">
        <f>G40+H40+I40+J40+K40+L40+M40+N39+O39</f>
        <v>0</v>
      </c>
      <c r="G40" s="6">
        <f>H40+I40+J40+K40+L40+M40+N39+O39+P39</f>
        <v>0</v>
      </c>
      <c r="H40" s="6">
        <f>I40+J40+K40+L40+M40+N39+O39+P39+Q39</f>
        <v>0</v>
      </c>
      <c r="I40" s="6">
        <f>J40+K40+L40+M40+N39+O39+P39+Q39+R39</f>
        <v>0</v>
      </c>
      <c r="J40" s="6">
        <f>K40+L40+M40+N39+O39+P39+Q39+R39+S39</f>
        <v>0</v>
      </c>
      <c r="K40" s="6">
        <f>L40+M40+N39+O39+P39+Q39+R39+S39+T39</f>
        <v>0</v>
      </c>
      <c r="L40" s="6">
        <f>M40+N39+O39+P39+Q39+R39+S39+T39+U39</f>
        <v>0</v>
      </c>
      <c r="M40" s="6">
        <f>N39+O39+P39+Q39+R39+S39+T39+U39+V39</f>
        <v>0</v>
      </c>
    </row>
    <row r="41" spans="1:13" ht="29.25" customHeight="1" x14ac:dyDescent="0.3">
      <c r="A41" s="135"/>
      <c r="B41" s="132"/>
      <c r="C41" s="40" t="s">
        <v>22</v>
      </c>
      <c r="D41" s="23" t="s">
        <v>4</v>
      </c>
      <c r="E41" s="41">
        <f t="shared" si="12"/>
        <v>0</v>
      </c>
      <c r="F41" s="41">
        <v>0</v>
      </c>
      <c r="G41" s="41">
        <v>0</v>
      </c>
      <c r="H41" s="24">
        <f>I41+J41+K41+L41+M41+N40+O40+P40+Q40</f>
        <v>0</v>
      </c>
      <c r="I41" s="24">
        <f>J41+K41+L41+M41+N40+O40+P40+Q40+R40</f>
        <v>0</v>
      </c>
      <c r="J41" s="24">
        <f>K41+L41+M41+N40+O40+P40+Q40+R40+S40</f>
        <v>0</v>
      </c>
      <c r="K41" s="24">
        <f>L41+M41+N40+O40+P40+Q40+R40+S40+T40</f>
        <v>0</v>
      </c>
      <c r="L41" s="24">
        <f>M41+N40+O40+P40+Q40+R40+S40+T40+U40</f>
        <v>0</v>
      </c>
      <c r="M41" s="24">
        <f>N40+O40+P40+Q40+R40+S40+T40+U40+V40</f>
        <v>0</v>
      </c>
    </row>
    <row r="42" spans="1:13" ht="27.75" customHeight="1" x14ac:dyDescent="0.3">
      <c r="A42" s="135"/>
      <c r="B42" s="132"/>
      <c r="C42" s="4" t="s">
        <v>37</v>
      </c>
      <c r="D42" s="17" t="s">
        <v>5</v>
      </c>
      <c r="E42" s="6">
        <f t="shared" si="12"/>
        <v>51451.24</v>
      </c>
      <c r="F42" s="6">
        <v>51451.24</v>
      </c>
      <c r="G42" s="6">
        <v>0</v>
      </c>
      <c r="H42" s="24">
        <f>I42+J42+K42+L42+M42+N43+O43+P43+Q43</f>
        <v>0</v>
      </c>
      <c r="I42" s="24">
        <f>J42+K42+L42+M42+N43+O43+P43+Q43+R43</f>
        <v>0</v>
      </c>
      <c r="J42" s="24">
        <f>K42+L42+M42+N43+O43+P43+Q43+R43+S43</f>
        <v>0</v>
      </c>
      <c r="K42" s="24">
        <f>L42+M42+N43+O43+P43+Q43+R43+S43+T43</f>
        <v>0</v>
      </c>
      <c r="L42" s="24">
        <f>M42+N43+O43+P43+Q43+R43+S43+T43+U43</f>
        <v>0</v>
      </c>
      <c r="M42" s="24">
        <f>N43+O43+P43+Q43+R43+S43+T43+U43+V43</f>
        <v>0</v>
      </c>
    </row>
    <row r="43" spans="1:13" ht="26.25" customHeight="1" x14ac:dyDescent="0.3">
      <c r="A43" s="136"/>
      <c r="B43" s="133"/>
      <c r="C43" s="51"/>
      <c r="D43" s="53" t="s">
        <v>60</v>
      </c>
      <c r="E43" s="6">
        <f t="shared" si="12"/>
        <v>0</v>
      </c>
      <c r="F43" s="6">
        <f>G43+H43+I43+J43+K43+L43+M43+N42+O42</f>
        <v>0</v>
      </c>
      <c r="G43" s="6">
        <f>H43+I43+J43+K43+L43+M43+N42+O42+P42</f>
        <v>0</v>
      </c>
      <c r="H43" s="6">
        <f>I43+J43+K43+L43+M43+N42+O42+P42+Q42</f>
        <v>0</v>
      </c>
      <c r="I43" s="6">
        <f>J43+K43+L43+M43+N42+O42+P42+Q42+R42</f>
        <v>0</v>
      </c>
      <c r="J43" s="6">
        <f>K43+L43+M43+N42+O42+P42+Q42+R42+S42</f>
        <v>0</v>
      </c>
      <c r="K43" s="6">
        <f>L43+M43+N42+O42+P42+Q42+R42+S42+T42</f>
        <v>0</v>
      </c>
      <c r="L43" s="6">
        <f>M43+N42+O42+P42+Q42+R42+S42+T42+U42</f>
        <v>0</v>
      </c>
      <c r="M43" s="6">
        <f>N42+O42+P42+Q42+R42+S42+T42+U42+V42</f>
        <v>0</v>
      </c>
    </row>
    <row r="44" spans="1:13" ht="20.25" customHeight="1" x14ac:dyDescent="0.3">
      <c r="A44" s="134" t="s">
        <v>30</v>
      </c>
      <c r="B44" s="131" t="s">
        <v>76</v>
      </c>
      <c r="C44" s="43" t="s">
        <v>28</v>
      </c>
      <c r="D44" s="43"/>
      <c r="E44" s="84">
        <f t="shared" si="12"/>
        <v>0</v>
      </c>
      <c r="F44" s="84">
        <f>F45+F47+F46+F48</f>
        <v>0</v>
      </c>
      <c r="G44" s="84">
        <f t="shared" ref="G44:M44" si="13">G45+G46+G47+G48</f>
        <v>0</v>
      </c>
      <c r="H44" s="74">
        <f t="shared" si="13"/>
        <v>0</v>
      </c>
      <c r="I44" s="74">
        <f t="shared" si="13"/>
        <v>0</v>
      </c>
      <c r="J44" s="74">
        <f t="shared" si="13"/>
        <v>0</v>
      </c>
      <c r="K44" s="74">
        <f t="shared" si="13"/>
        <v>0</v>
      </c>
      <c r="L44" s="74">
        <f t="shared" si="13"/>
        <v>0</v>
      </c>
      <c r="M44" s="74">
        <f t="shared" si="13"/>
        <v>0</v>
      </c>
    </row>
    <row r="45" spans="1:13" ht="25.5" customHeight="1" x14ac:dyDescent="0.3">
      <c r="A45" s="135"/>
      <c r="B45" s="132"/>
      <c r="C45" s="7"/>
      <c r="D45" s="36" t="s">
        <v>59</v>
      </c>
      <c r="E45" s="6">
        <f t="shared" si="12"/>
        <v>0</v>
      </c>
      <c r="F45" s="6">
        <f>G45+H45+I45+J45+K45+L45+M45+N44+O44</f>
        <v>0</v>
      </c>
      <c r="G45" s="6">
        <f>H45+I45+J45+K45+L45+M45+N44+O44+P44</f>
        <v>0</v>
      </c>
      <c r="H45" s="6">
        <f>I45+J45+K45+L45+M45+N44+O44+P44+Q44</f>
        <v>0</v>
      </c>
      <c r="I45" s="6">
        <f>J45+K45+L45+M45+N44+O44+P44+Q44+R44</f>
        <v>0</v>
      </c>
      <c r="J45" s="6">
        <f>K45+L45+M45+N44+O44+P44+Q44+R44+S44</f>
        <v>0</v>
      </c>
      <c r="K45" s="6">
        <f>L45+M45+N44+O44+P44+Q44+R44+S44+T44</f>
        <v>0</v>
      </c>
      <c r="L45" s="6">
        <f>M45+N44+O44+P44+Q44+R44+S44+T44+U44</f>
        <v>0</v>
      </c>
      <c r="M45" s="6">
        <f>N44+O44+P44+Q44+R44+S44+T44+U44+V44</f>
        <v>0</v>
      </c>
    </row>
    <row r="46" spans="1:13" ht="27.75" customHeight="1" x14ac:dyDescent="0.3">
      <c r="A46" s="135"/>
      <c r="B46" s="132"/>
      <c r="C46" s="4" t="s">
        <v>22</v>
      </c>
      <c r="D46" s="18" t="s">
        <v>4</v>
      </c>
      <c r="E46" s="6">
        <f t="shared" si="12"/>
        <v>0</v>
      </c>
      <c r="F46" s="6">
        <v>0</v>
      </c>
      <c r="G46" s="6">
        <v>0</v>
      </c>
      <c r="H46" s="24">
        <f t="shared" ref="H46:M46" si="14">I46+J46+K46+L46+M46+N46+O46+P46+Q46</f>
        <v>0</v>
      </c>
      <c r="I46" s="24">
        <f t="shared" si="14"/>
        <v>0</v>
      </c>
      <c r="J46" s="24">
        <f t="shared" si="14"/>
        <v>0</v>
      </c>
      <c r="K46" s="24">
        <f t="shared" si="14"/>
        <v>0</v>
      </c>
      <c r="L46" s="24">
        <f t="shared" si="14"/>
        <v>0</v>
      </c>
      <c r="M46" s="24">
        <f t="shared" si="14"/>
        <v>0</v>
      </c>
    </row>
    <row r="47" spans="1:13" ht="24" customHeight="1" x14ac:dyDescent="0.3">
      <c r="A47" s="135"/>
      <c r="B47" s="132"/>
      <c r="C47" s="4" t="s">
        <v>12</v>
      </c>
      <c r="D47" s="18" t="s">
        <v>5</v>
      </c>
      <c r="E47" s="6">
        <f t="shared" si="12"/>
        <v>0</v>
      </c>
      <c r="F47" s="6">
        <v>0</v>
      </c>
      <c r="G47" s="6">
        <v>0</v>
      </c>
      <c r="H47" s="24">
        <f t="shared" ref="H47:M47" si="15">I47+J47+K47+L47+M47+N47+O47+P47+Q47</f>
        <v>0</v>
      </c>
      <c r="I47" s="24">
        <f t="shared" si="15"/>
        <v>0</v>
      </c>
      <c r="J47" s="24">
        <f t="shared" si="15"/>
        <v>0</v>
      </c>
      <c r="K47" s="24">
        <f t="shared" si="15"/>
        <v>0</v>
      </c>
      <c r="L47" s="24">
        <f t="shared" si="15"/>
        <v>0</v>
      </c>
      <c r="M47" s="24">
        <f t="shared" si="15"/>
        <v>0</v>
      </c>
    </row>
    <row r="48" spans="1:13" ht="27.75" customHeight="1" x14ac:dyDescent="0.3">
      <c r="A48" s="136"/>
      <c r="B48" s="133"/>
      <c r="C48" s="51"/>
      <c r="D48" s="53" t="s">
        <v>60</v>
      </c>
      <c r="E48" s="6">
        <f t="shared" si="12"/>
        <v>0</v>
      </c>
      <c r="F48" s="6">
        <f>G48+H48+I48+J48+K48+L48+M48+N47+O47</f>
        <v>0</v>
      </c>
      <c r="G48" s="6">
        <f>H48+I48+J48+K48+L48+M48+N47+O47+P47</f>
        <v>0</v>
      </c>
      <c r="H48" s="6">
        <f>I48+J48+K48+L48+M48+N47+O47+P47+Q47</f>
        <v>0</v>
      </c>
      <c r="I48" s="6">
        <f>J48+K48+L48+M48+N47+O47+P47+Q47+R47</f>
        <v>0</v>
      </c>
      <c r="J48" s="6">
        <f>K48+L48+M48+N47+O47+P47+Q47+R47+S47</f>
        <v>0</v>
      </c>
      <c r="K48" s="6">
        <f>L48+M48+N47+O47+P47+Q47+R47+S47+T47</f>
        <v>0</v>
      </c>
      <c r="L48" s="6">
        <f>M48+N47+O47+P47+Q47+R47+S47+T47+U47</f>
        <v>0</v>
      </c>
      <c r="M48" s="6">
        <f>N47+O47+P47+Q47+R47+S47+T47+U47+V47</f>
        <v>0</v>
      </c>
    </row>
    <row r="49" spans="1:13" ht="27" customHeight="1" x14ac:dyDescent="0.3">
      <c r="A49" s="143" t="s">
        <v>17</v>
      </c>
      <c r="B49" s="143"/>
      <c r="C49" s="143"/>
      <c r="D49" s="86" t="s">
        <v>1</v>
      </c>
      <c r="E49" s="85">
        <f>F49+G49+H49+I49+J49+K49+L49+M49</f>
        <v>24756322.550000001</v>
      </c>
      <c r="F49" s="84">
        <f>F50+F51+F52+F53</f>
        <v>15124272.550000001</v>
      </c>
      <c r="G49" s="84">
        <f t="shared" ref="G49:M50" si="16">G44+G39+G33+G28+G23+G18+G13+G8</f>
        <v>7299250</v>
      </c>
      <c r="H49" s="83">
        <f t="shared" si="16"/>
        <v>2332800</v>
      </c>
      <c r="I49" s="74">
        <f t="shared" si="16"/>
        <v>0</v>
      </c>
      <c r="J49" s="74">
        <f t="shared" si="16"/>
        <v>0</v>
      </c>
      <c r="K49" s="74">
        <f t="shared" si="16"/>
        <v>0</v>
      </c>
      <c r="L49" s="74">
        <f t="shared" si="16"/>
        <v>0</v>
      </c>
      <c r="M49" s="74">
        <f t="shared" si="16"/>
        <v>0</v>
      </c>
    </row>
    <row r="50" spans="1:13" ht="24.75" customHeight="1" x14ac:dyDescent="0.3">
      <c r="A50" s="143"/>
      <c r="B50" s="143"/>
      <c r="C50" s="143"/>
      <c r="D50" s="35" t="s">
        <v>59</v>
      </c>
      <c r="E50" s="6">
        <f>F50+G50+H50+I50+J50+K50+M50</f>
        <v>0</v>
      </c>
      <c r="F50" s="6">
        <f>F45+F40+F29+F34+F24+F19+F14+F9</f>
        <v>0</v>
      </c>
      <c r="G50" s="6">
        <f t="shared" si="16"/>
        <v>0</v>
      </c>
      <c r="H50" s="107">
        <f t="shared" si="16"/>
        <v>0</v>
      </c>
      <c r="I50" s="6">
        <f t="shared" si="16"/>
        <v>0</v>
      </c>
      <c r="J50" s="6">
        <f t="shared" si="16"/>
        <v>0</v>
      </c>
      <c r="K50" s="6">
        <f t="shared" si="16"/>
        <v>0</v>
      </c>
      <c r="L50" s="6">
        <f t="shared" si="16"/>
        <v>0</v>
      </c>
      <c r="M50" s="6">
        <f t="shared" si="16"/>
        <v>0</v>
      </c>
    </row>
    <row r="51" spans="1:13" ht="29.25" customHeight="1" x14ac:dyDescent="0.3">
      <c r="A51" s="143"/>
      <c r="B51" s="143"/>
      <c r="C51" s="143"/>
      <c r="D51" s="38" t="s">
        <v>4</v>
      </c>
      <c r="E51" s="62">
        <f>F51+G51+H51+I51+J51+M51</f>
        <v>0</v>
      </c>
      <c r="F51" s="62">
        <f t="shared" ref="F51:K51" si="17">F46+F41+F35+F30+F25+F20+F15+F10</f>
        <v>0</v>
      </c>
      <c r="G51" s="62">
        <f t="shared" si="17"/>
        <v>0</v>
      </c>
      <c r="H51" s="41">
        <f t="shared" si="17"/>
        <v>0</v>
      </c>
      <c r="I51" s="24">
        <f t="shared" si="17"/>
        <v>0</v>
      </c>
      <c r="J51" s="24">
        <f t="shared" si="17"/>
        <v>0</v>
      </c>
      <c r="K51" s="24">
        <f t="shared" si="17"/>
        <v>0</v>
      </c>
      <c r="L51" s="24">
        <f>L46+L41+L35+L30+L20+L15+L10</f>
        <v>0</v>
      </c>
      <c r="M51" s="24">
        <f>M46+M41+M30+M25+M20+M15+M10</f>
        <v>0</v>
      </c>
    </row>
    <row r="52" spans="1:13" ht="26.25" customHeight="1" x14ac:dyDescent="0.3">
      <c r="A52" s="143"/>
      <c r="B52" s="143"/>
      <c r="C52" s="143"/>
      <c r="D52" s="35" t="s">
        <v>10</v>
      </c>
      <c r="E52" s="19">
        <f>F52+G52+H52+I52+J52+K52+M52</f>
        <v>24756322.550000001</v>
      </c>
      <c r="F52" s="6">
        <f>F47+F42+F36+F31+F26+F21+F16+F11</f>
        <v>15124272.550000001</v>
      </c>
      <c r="G52" s="6">
        <f t="shared" ref="G52:M52" si="18">G47+G42+G36+G31+G26+G21+G16+G11</f>
        <v>7299250</v>
      </c>
      <c r="H52" s="41">
        <f t="shared" si="18"/>
        <v>2332800</v>
      </c>
      <c r="I52" s="34">
        <f t="shared" si="18"/>
        <v>0</v>
      </c>
      <c r="J52" s="34">
        <f t="shared" si="18"/>
        <v>0</v>
      </c>
      <c r="K52" s="34">
        <f t="shared" si="18"/>
        <v>0</v>
      </c>
      <c r="L52" s="34">
        <f t="shared" si="18"/>
        <v>0</v>
      </c>
      <c r="M52" s="34">
        <f t="shared" si="18"/>
        <v>0</v>
      </c>
    </row>
    <row r="53" spans="1:13" ht="24.75" customHeight="1" x14ac:dyDescent="0.3">
      <c r="A53" s="143"/>
      <c r="B53" s="143"/>
      <c r="C53" s="143"/>
      <c r="D53" s="103" t="s">
        <v>60</v>
      </c>
      <c r="E53" s="19">
        <f>F53++G53+H53+I53+J53+K53+L53+M53</f>
        <v>0</v>
      </c>
      <c r="F53" s="19">
        <f>F48+F43+F38+F32+F27+F22+F17+F12</f>
        <v>0</v>
      </c>
      <c r="G53" s="19">
        <f>G48+G43+G38+G32+G27+G22+G17+G12</f>
        <v>0</v>
      </c>
      <c r="H53" s="19">
        <f>H48+H43+H38+H32+H27+H22+H17+H12</f>
        <v>0</v>
      </c>
      <c r="I53" s="19">
        <f>I48+I43+I38+I32+I27+I22+I17+I12</f>
        <v>0</v>
      </c>
      <c r="J53" s="19">
        <f>J48+J43+J32+J27+J22+J17+J12</f>
        <v>0</v>
      </c>
      <c r="K53" s="19">
        <f>K48+K43+K38+K32+K27+K22+K17+K12</f>
        <v>0</v>
      </c>
      <c r="L53" s="19">
        <f>L48+L43+L38+L32+L27+L22+L17+L12</f>
        <v>0</v>
      </c>
      <c r="M53" s="19">
        <f>M48+M43+M32+M27+M22+M17+M12</f>
        <v>0</v>
      </c>
    </row>
    <row r="54" spans="1:13" ht="24.75" customHeight="1" x14ac:dyDescent="0.3">
      <c r="A54" s="195"/>
      <c r="B54" s="127" t="s">
        <v>67</v>
      </c>
      <c r="C54" s="43" t="s">
        <v>28</v>
      </c>
      <c r="D54" s="66"/>
      <c r="E54" s="85">
        <f>F54+G54+H54+I54+J54+K54+L54+M54</f>
        <v>0</v>
      </c>
      <c r="F54" s="83">
        <f t="shared" ref="F54:M54" si="19">F55+F56+F57+F58</f>
        <v>0</v>
      </c>
      <c r="G54" s="83">
        <f t="shared" si="19"/>
        <v>0</v>
      </c>
      <c r="H54" s="83">
        <f t="shared" si="19"/>
        <v>0</v>
      </c>
      <c r="I54" s="83">
        <f t="shared" si="19"/>
        <v>0</v>
      </c>
      <c r="J54" s="83">
        <f t="shared" si="19"/>
        <v>0</v>
      </c>
      <c r="K54" s="83">
        <f t="shared" si="19"/>
        <v>0</v>
      </c>
      <c r="L54" s="83">
        <f t="shared" si="19"/>
        <v>0</v>
      </c>
      <c r="M54" s="83">
        <f t="shared" si="19"/>
        <v>0</v>
      </c>
    </row>
    <row r="55" spans="1:13" ht="24.75" customHeight="1" x14ac:dyDescent="0.3">
      <c r="A55" s="196"/>
      <c r="B55" s="127"/>
      <c r="C55" s="39"/>
      <c r="D55" s="36" t="s">
        <v>59</v>
      </c>
      <c r="E55" s="6">
        <f>F55+G55+H55+I55+J55+K55+L55+M55</f>
        <v>0</v>
      </c>
      <c r="F55" s="6">
        <f>G55+H55+I55+J55+K55+L55+M55+N54+O54</f>
        <v>0</v>
      </c>
      <c r="G55" s="6">
        <f>H55+I55+J55+K55+L55+M55+N54+O54+P54</f>
        <v>0</v>
      </c>
      <c r="H55" s="6">
        <f>I55+J55+K55+L55+M55+N54+O54+P54+Q54</f>
        <v>0</v>
      </c>
      <c r="I55" s="6">
        <f>J55+K55+L55+M55+N54+O54+P54+Q54+R54</f>
        <v>0</v>
      </c>
      <c r="J55" s="6">
        <f>K55+L55+M55+N54+O54+P54+Q54+R54+S54</f>
        <v>0</v>
      </c>
      <c r="K55" s="6">
        <f>L55+M55+N54+O54+P54+Q54+R54+S54+T54</f>
        <v>0</v>
      </c>
      <c r="L55" s="6">
        <f>M55+N54+O54+P54+Q54+R54+S54+T54+U54</f>
        <v>0</v>
      </c>
      <c r="M55" s="6">
        <f>N54+O54+P54+Q54+R54+S54+T54+U54+V54</f>
        <v>0</v>
      </c>
    </row>
    <row r="56" spans="1:13" ht="24.75" customHeight="1" x14ac:dyDescent="0.3">
      <c r="A56" s="196"/>
      <c r="B56" s="127"/>
      <c r="C56" s="39"/>
      <c r="D56" s="36" t="s">
        <v>4</v>
      </c>
      <c r="E56" s="6">
        <f>F56+G56+H56+I56+J56+K56+L56+M56</f>
        <v>0</v>
      </c>
      <c r="F56" s="6">
        <f>G56+H56+I56+J56+K56+L56+M56+N55+O55</f>
        <v>0</v>
      </c>
      <c r="G56" s="6">
        <f>H56+I56+J56+K56+L56+M56+N55+O55+P55</f>
        <v>0</v>
      </c>
      <c r="H56" s="6">
        <f>I56+J56+K56+L56+M56+N55+O55+P55+Q55</f>
        <v>0</v>
      </c>
      <c r="I56" s="6">
        <f>J56+K56+L56+M56+N55+O55+P55+Q55+R55</f>
        <v>0</v>
      </c>
      <c r="J56" s="6">
        <f>K56+L56+M56+N55+O55+P55+Q55+R55+S55</f>
        <v>0</v>
      </c>
      <c r="K56" s="6">
        <f>L56+M56+N55+O55+P55+Q55+R55+S55+T55</f>
        <v>0</v>
      </c>
      <c r="L56" s="6">
        <f>M56+N55+O55+P55+Q55+R55+S55+T55+U55</f>
        <v>0</v>
      </c>
      <c r="M56" s="6">
        <f>N55+O55+P55+Q55+R55+S55+T55+U55+V55</f>
        <v>0</v>
      </c>
    </row>
    <row r="57" spans="1:13" ht="24.75" customHeight="1" x14ac:dyDescent="0.3">
      <c r="A57" s="196"/>
      <c r="B57" s="127"/>
      <c r="C57" s="39"/>
      <c r="D57" s="36" t="s">
        <v>5</v>
      </c>
      <c r="E57" s="6">
        <f>F57+G57+H57+I57+J57+K57+L57+M57</f>
        <v>0</v>
      </c>
      <c r="F57" s="6">
        <f>G57+H57+I57+J57+K57+L57+M57+N58+O58</f>
        <v>0</v>
      </c>
      <c r="G57" s="6">
        <f>H57+I57+J57+K57+L57+M57+N58+O58+P58</f>
        <v>0</v>
      </c>
      <c r="H57" s="6">
        <f>I57+J57+K57+L57+M57+N58+O58+P58+Q58</f>
        <v>0</v>
      </c>
      <c r="I57" s="6">
        <f>J57+K57+L57+M57+N58+O58+P58+Q58+R58</f>
        <v>0</v>
      </c>
      <c r="J57" s="6">
        <f>K57+L57+M57+N58+O58+P58+Q58+R58+S58</f>
        <v>0</v>
      </c>
      <c r="K57" s="6">
        <f>L57+M57+N58+O58+P58+Q58+R58+S58+T58</f>
        <v>0</v>
      </c>
      <c r="L57" s="6">
        <f>M57+N58+O58+P58+Q58+R58+S58+T58+U58</f>
        <v>0</v>
      </c>
      <c r="M57" s="6">
        <f>N58+O58+P58+Q58+R58+S58+T58+U58+V58</f>
        <v>0</v>
      </c>
    </row>
    <row r="58" spans="1:13" ht="30" customHeight="1" x14ac:dyDescent="0.3">
      <c r="A58" s="197"/>
      <c r="B58" s="127"/>
      <c r="C58" s="42"/>
      <c r="D58" s="53" t="s">
        <v>60</v>
      </c>
      <c r="E58" s="6">
        <f>F58+G58+H58+I58+J58+K58+L58+M58</f>
        <v>0</v>
      </c>
      <c r="F58" s="6">
        <f>G58+H58+I58+J58+K58+L58+M58+N57+O57</f>
        <v>0</v>
      </c>
      <c r="G58" s="6">
        <f>H58+I58+J58+K58+L58+M58+N57+O57+P57</f>
        <v>0</v>
      </c>
      <c r="H58" s="6">
        <f>I58+J58+K58+L58+M58+N57+O57+P57+Q57</f>
        <v>0</v>
      </c>
      <c r="I58" s="6">
        <f>J58+K58+L58+M58+N57+O57+P57+Q57+R57</f>
        <v>0</v>
      </c>
      <c r="J58" s="6">
        <f>K58+L58+M58+N57+O57+P57+Q57+R57+S57</f>
        <v>0</v>
      </c>
      <c r="K58" s="6">
        <f>L58+M58+N57+O57+P57+Q57+R57+S57+T57</f>
        <v>0</v>
      </c>
      <c r="L58" s="6">
        <f>M58+N57+O57+P57+Q57+R57+S57+T57+U57</f>
        <v>0</v>
      </c>
      <c r="M58" s="6">
        <f>N57+O57+P57+Q57+R57+S57+T57+U57+V57</f>
        <v>0</v>
      </c>
    </row>
    <row r="59" spans="1:13" ht="19.5" customHeight="1" x14ac:dyDescent="0.3">
      <c r="A59" s="190" t="s">
        <v>26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</row>
    <row r="60" spans="1:13" ht="19.5" customHeight="1" x14ac:dyDescent="0.3">
      <c r="A60" s="149" t="s">
        <v>11</v>
      </c>
      <c r="B60" s="148" t="s">
        <v>40</v>
      </c>
      <c r="C60" s="43" t="s">
        <v>28</v>
      </c>
      <c r="D60" s="43"/>
      <c r="E60" s="84">
        <f>F60+G60+H60+I60+J60+K60+L60+M60</f>
        <v>274000</v>
      </c>
      <c r="F60" s="108">
        <f t="shared" ref="F60:M60" si="20">F61+F62+F63+F64</f>
        <v>111750</v>
      </c>
      <c r="G60" s="8">
        <f t="shared" si="20"/>
        <v>76250</v>
      </c>
      <c r="H60" s="108">
        <f t="shared" si="20"/>
        <v>86000</v>
      </c>
      <c r="I60" s="75">
        <f t="shared" si="20"/>
        <v>0</v>
      </c>
      <c r="J60" s="75">
        <f t="shared" si="20"/>
        <v>0</v>
      </c>
      <c r="K60" s="75">
        <f t="shared" si="20"/>
        <v>0</v>
      </c>
      <c r="L60" s="75">
        <f t="shared" si="20"/>
        <v>0</v>
      </c>
      <c r="M60" s="75">
        <f t="shared" si="20"/>
        <v>0</v>
      </c>
    </row>
    <row r="61" spans="1:13" ht="28.5" customHeight="1" x14ac:dyDescent="0.3">
      <c r="A61" s="149"/>
      <c r="B61" s="148"/>
      <c r="C61" s="51"/>
      <c r="D61" s="36" t="s">
        <v>59</v>
      </c>
      <c r="E61" s="107">
        <f>F61+G61+H61+I61+J61+K61+L61+M61</f>
        <v>0</v>
      </c>
      <c r="F61" s="107">
        <f>G61+H61+I61+J61+K61+L61+M61+N60+O60</f>
        <v>0</v>
      </c>
      <c r="G61" s="6">
        <f>H61+I61+J61+K61+L61+M61+N60+O60+P60</f>
        <v>0</v>
      </c>
      <c r="H61" s="6">
        <f>I61+J61+K61+L61+M61+N60+O60+P60+Q60</f>
        <v>0</v>
      </c>
      <c r="I61" s="6">
        <f>J61+K61+L61+M61+N60+O60+P60+Q60+R60</f>
        <v>0</v>
      </c>
      <c r="J61" s="6">
        <f>K61+L61+M61+N60+O60+P60+Q60+R60+S60</f>
        <v>0</v>
      </c>
      <c r="K61" s="6">
        <f>L61+M61+N60+O60+P60+Q60+R60+S60+T60</f>
        <v>0</v>
      </c>
      <c r="L61" s="6">
        <f>M61+N60+O60+P60+Q60+R60+S60+T60+U60</f>
        <v>0</v>
      </c>
      <c r="M61" s="6">
        <f>N60+O60+P60+Q60+R60+S60+T60+U60+V60</f>
        <v>0</v>
      </c>
    </row>
    <row r="62" spans="1:13" ht="29.25" customHeight="1" x14ac:dyDescent="0.3">
      <c r="A62" s="149"/>
      <c r="B62" s="148"/>
      <c r="C62" s="22" t="s">
        <v>22</v>
      </c>
      <c r="D62" s="22" t="s">
        <v>4</v>
      </c>
      <c r="E62" s="109">
        <f t="shared" ref="E62:E94" si="21">F62+G62+H62+I62+J62+K62+L62+M62</f>
        <v>190200</v>
      </c>
      <c r="F62" s="109">
        <v>60400</v>
      </c>
      <c r="G62" s="93">
        <v>61000</v>
      </c>
      <c r="H62" s="93">
        <v>68800</v>
      </c>
      <c r="I62" s="24">
        <f>J62+K62+L62+M62+N61+O61+P61+Q61+R61</f>
        <v>0</v>
      </c>
      <c r="J62" s="24">
        <f>K62+L62+M62+N61+O61+P61+Q61+R61+S61</f>
        <v>0</v>
      </c>
      <c r="K62" s="24">
        <f>L62+M62+N61+O61+P61+Q61+R61+S61+T61</f>
        <v>0</v>
      </c>
      <c r="L62" s="24">
        <f>M62+N61+O61+P61+Q61+R61+S61+T61+U61</f>
        <v>0</v>
      </c>
      <c r="M62" s="24">
        <f>N61+O61+P61+Q61+R61+S61+T61+U61+V61</f>
        <v>0</v>
      </c>
    </row>
    <row r="63" spans="1:13" ht="25.5" customHeight="1" x14ac:dyDescent="0.3">
      <c r="A63" s="149"/>
      <c r="B63" s="148"/>
      <c r="C63" s="4" t="s">
        <v>12</v>
      </c>
      <c r="D63" s="4" t="s">
        <v>5</v>
      </c>
      <c r="E63" s="107">
        <f t="shared" si="21"/>
        <v>83800</v>
      </c>
      <c r="F63" s="107">
        <v>51350</v>
      </c>
      <c r="G63" s="6">
        <v>15250</v>
      </c>
      <c r="H63" s="6">
        <v>17200</v>
      </c>
      <c r="I63" s="24">
        <f>J63+K63+L63+M63+N64+O64+P64+Q64+R64</f>
        <v>0</v>
      </c>
      <c r="J63" s="24">
        <f>K63+L63+M63+N64+O64+P64+Q64+R64+S64</f>
        <v>0</v>
      </c>
      <c r="K63" s="24">
        <f>L63+M63+N64+O64+P64+Q64+R64+S64+T64</f>
        <v>0</v>
      </c>
      <c r="L63" s="24">
        <f>M63+N64+O64+P64+Q64+R64+S64+T64+U64</f>
        <v>0</v>
      </c>
      <c r="M63" s="24">
        <f>N64+O64+P64+Q64+R64+S64+T64+U64+V64</f>
        <v>0</v>
      </c>
    </row>
    <row r="64" spans="1:13" ht="33.75" customHeight="1" x14ac:dyDescent="0.3">
      <c r="A64" s="149"/>
      <c r="B64" s="148"/>
      <c r="C64" s="51"/>
      <c r="D64" s="53" t="s">
        <v>60</v>
      </c>
      <c r="E64" s="107">
        <f t="shared" si="21"/>
        <v>0</v>
      </c>
      <c r="F64" s="107">
        <f>G64+H64+I64+J64+K64+L64+M64+N63+O63</f>
        <v>0</v>
      </c>
      <c r="G64" s="6">
        <f>H64+I64+J64+K64+L64+M64+N63+O63+P63</f>
        <v>0</v>
      </c>
      <c r="H64" s="6">
        <f>I64+J64+K64+L64+M64+N63+O63+P63+Q63</f>
        <v>0</v>
      </c>
      <c r="I64" s="6">
        <f>J64+K64+L64+M64+N63+O63+P63+Q63+R63</f>
        <v>0</v>
      </c>
      <c r="J64" s="6">
        <f>K64+L64+M64+N63+O63+P63+Q63+R63+S63</f>
        <v>0</v>
      </c>
      <c r="K64" s="6">
        <f>L64+M64+N63+O63+P63+Q63+R63+S63+T63</f>
        <v>0</v>
      </c>
      <c r="L64" s="6">
        <f>M64+N63+O63+P63+Q63+R63+S63+T63+U63</f>
        <v>0</v>
      </c>
      <c r="M64" s="6">
        <f>N63+O63+P63+Q63+R63+S63+T63+U63+V63</f>
        <v>0</v>
      </c>
    </row>
    <row r="65" spans="1:13" ht="18" customHeight="1" x14ac:dyDescent="0.3">
      <c r="A65" s="164" t="s">
        <v>13</v>
      </c>
      <c r="B65" s="192" t="s">
        <v>41</v>
      </c>
      <c r="C65" s="120" t="s">
        <v>28</v>
      </c>
      <c r="D65" s="120"/>
      <c r="E65" s="84">
        <f>F65+G65+H65+I65+J65+K65+L65+M65</f>
        <v>316394.38</v>
      </c>
      <c r="F65" s="110">
        <f t="shared" ref="F65:M65" si="22">F66+F67+F68+F69</f>
        <v>316394.38</v>
      </c>
      <c r="G65" s="110">
        <f t="shared" si="22"/>
        <v>0</v>
      </c>
      <c r="H65" s="110">
        <f t="shared" si="22"/>
        <v>0</v>
      </c>
      <c r="I65" s="110">
        <f t="shared" si="22"/>
        <v>0</v>
      </c>
      <c r="J65" s="74">
        <f t="shared" si="22"/>
        <v>0</v>
      </c>
      <c r="K65" s="74">
        <f t="shared" si="22"/>
        <v>0</v>
      </c>
      <c r="L65" s="74">
        <f t="shared" si="22"/>
        <v>0</v>
      </c>
      <c r="M65" s="74">
        <f t="shared" si="22"/>
        <v>0</v>
      </c>
    </row>
    <row r="66" spans="1:13" ht="33.75" customHeight="1" x14ac:dyDescent="0.3">
      <c r="A66" s="165"/>
      <c r="B66" s="193"/>
      <c r="C66" s="51"/>
      <c r="D66" s="121" t="s">
        <v>59</v>
      </c>
      <c r="E66" s="107">
        <f t="shared" si="21"/>
        <v>0</v>
      </c>
      <c r="F66" s="107">
        <f>G66+H66+I66+J66+K66+L66+M66+N65+O65</f>
        <v>0</v>
      </c>
      <c r="G66" s="107">
        <f>H66+I66+J66+K66+L66+M66+N65+O65+P65</f>
        <v>0</v>
      </c>
      <c r="H66" s="107">
        <f>I66+J66+K66+L66+M66+N65+O65+P65+Q65</f>
        <v>0</v>
      </c>
      <c r="I66" s="6">
        <f>J66+K66+L66+M66+N65+O65+P65+Q65+R65</f>
        <v>0</v>
      </c>
      <c r="J66" s="6">
        <f>K66+L66+M66+N65+O65+P65+Q65+R65+S65</f>
        <v>0</v>
      </c>
      <c r="K66" s="6">
        <f>L66+M66+N65+O65+P65+Q65+R65+S65+T65</f>
        <v>0</v>
      </c>
      <c r="L66" s="6">
        <f>M66+N65+O65+P65+Q65+R65+S65+T65+U65</f>
        <v>0</v>
      </c>
      <c r="M66" s="6">
        <f>N65+O65+P65+Q65+R65+S65+T65+U65+V65</f>
        <v>0</v>
      </c>
    </row>
    <row r="67" spans="1:13" ht="26.25" customHeight="1" x14ac:dyDescent="0.3">
      <c r="A67" s="165"/>
      <c r="B67" s="193"/>
      <c r="C67" s="40" t="s">
        <v>22</v>
      </c>
      <c r="D67" s="40" t="s">
        <v>4</v>
      </c>
      <c r="E67" s="27">
        <f>F67+G67+H67+I67+J67+K67+L67+M67</f>
        <v>123200</v>
      </c>
      <c r="F67" s="27">
        <v>123200</v>
      </c>
      <c r="G67" s="27">
        <f>H67+I67+J72+K72+L72+M72+N72+O72+P72</f>
        <v>0</v>
      </c>
      <c r="H67" s="27">
        <f>I67+J72+K72+L72+M72+N72+O72+P72+Q72</f>
        <v>0</v>
      </c>
      <c r="I67" s="24">
        <f>J67+K67+L67+M67+N66+O66+P66+Q66+R66</f>
        <v>0</v>
      </c>
      <c r="J67" s="24">
        <f>K67+L67+M67+N66+O66+P66+Q66+R66+S66</f>
        <v>0</v>
      </c>
      <c r="K67" s="24">
        <f>L67+M67+N66+O66+P66+Q66+R66+S66+T66</f>
        <v>0</v>
      </c>
      <c r="L67" s="24">
        <f>M67+N66+O66+P66+Q66+R66+S66+T66+U66</f>
        <v>0</v>
      </c>
      <c r="M67" s="24">
        <f>N66+O66+P66+Q66+R66+S66+T66+U66+V66</f>
        <v>0</v>
      </c>
    </row>
    <row r="68" spans="1:13" ht="36.75" customHeight="1" x14ac:dyDescent="0.3">
      <c r="A68" s="165"/>
      <c r="B68" s="193"/>
      <c r="C68" s="4" t="s">
        <v>23</v>
      </c>
      <c r="D68" s="4" t="s">
        <v>5</v>
      </c>
      <c r="E68" s="107">
        <f>F68+G68+H68+I68+J68+K68+L68+M68</f>
        <v>193194.38</v>
      </c>
      <c r="F68" s="107">
        <v>193194.38</v>
      </c>
      <c r="G68" s="107">
        <f>H68+I68+J68+K68+L68+M68+N67+O67+P67</f>
        <v>0</v>
      </c>
      <c r="H68" s="107">
        <f>I68+J68+K68+L68+M68+N67+O67+P67+Q67</f>
        <v>0</v>
      </c>
      <c r="I68" s="24">
        <f>J68+K68+L68+M68+N69+O69+P69+Q69+R69</f>
        <v>0</v>
      </c>
      <c r="J68" s="24">
        <f>K68+L68+M68+N69+O69+P69+Q69+R69+S69</f>
        <v>0</v>
      </c>
      <c r="K68" s="24">
        <f>L68+M68+N69+O69+P69+Q69+R69+S69+T69</f>
        <v>0</v>
      </c>
      <c r="L68" s="24">
        <f>M68+N69+O69+P69+Q69+R69+S69+T69+U69</f>
        <v>0</v>
      </c>
      <c r="M68" s="24">
        <f>N69+O69+P69+Q69+R69+S69+T69+U69+V69</f>
        <v>0</v>
      </c>
    </row>
    <row r="69" spans="1:13" ht="30.75" customHeight="1" x14ac:dyDescent="0.3">
      <c r="A69" s="166"/>
      <c r="B69" s="194"/>
      <c r="C69" s="51"/>
      <c r="D69" s="53" t="s">
        <v>60</v>
      </c>
      <c r="E69" s="107">
        <f t="shared" si="21"/>
        <v>0</v>
      </c>
      <c r="F69" s="107">
        <f>G69+H69+I69+J69+K69+L69+M69+N68+O68</f>
        <v>0</v>
      </c>
      <c r="G69" s="107">
        <f>H69+I69+J69+K69+L69+M69+N68+O68+P68</f>
        <v>0</v>
      </c>
      <c r="H69" s="107">
        <f>I69+J69+K69+L69+M69+N68+O68+P68+Q68</f>
        <v>0</v>
      </c>
      <c r="I69" s="6">
        <f>J69+K69+L69+M69+N68+O68+P68+Q68+R68</f>
        <v>0</v>
      </c>
      <c r="J69" s="6">
        <f>K69+L69+M69+N68+O68+P68+Q68+R68+S68</f>
        <v>0</v>
      </c>
      <c r="K69" s="6">
        <f>L69+M69+N68+O68+P68+Q68+R68+S68+T68</f>
        <v>0</v>
      </c>
      <c r="L69" s="6">
        <f>M69+N68+O68+P68+Q68+R68+S68+T68+U68</f>
        <v>0</v>
      </c>
      <c r="M69" s="6">
        <f>N68+O68+P68+Q68+R68+S68+T68+U68+V68</f>
        <v>0</v>
      </c>
    </row>
    <row r="70" spans="1:13" ht="23.25" customHeight="1" x14ac:dyDescent="0.3">
      <c r="A70" s="198" t="s">
        <v>14</v>
      </c>
      <c r="B70" s="161" t="s">
        <v>34</v>
      </c>
      <c r="C70" s="120" t="s">
        <v>28</v>
      </c>
      <c r="D70" s="120"/>
      <c r="E70" s="122">
        <f t="shared" si="21"/>
        <v>12000</v>
      </c>
      <c r="F70" s="110">
        <f t="shared" ref="F70:M70" si="23">F71+F72+F73+F74</f>
        <v>12000</v>
      </c>
      <c r="G70" s="110">
        <f t="shared" si="23"/>
        <v>0</v>
      </c>
      <c r="H70" s="110">
        <f t="shared" si="23"/>
        <v>0</v>
      </c>
      <c r="I70" s="110">
        <f t="shared" si="23"/>
        <v>0</v>
      </c>
      <c r="J70" s="110">
        <f t="shared" si="23"/>
        <v>0</v>
      </c>
      <c r="K70" s="110">
        <f t="shared" si="23"/>
        <v>0</v>
      </c>
      <c r="L70" s="74">
        <f t="shared" si="23"/>
        <v>0</v>
      </c>
      <c r="M70" s="75">
        <f t="shared" si="23"/>
        <v>0</v>
      </c>
    </row>
    <row r="71" spans="1:13" ht="21" customHeight="1" x14ac:dyDescent="0.3">
      <c r="A71" s="199"/>
      <c r="B71" s="162"/>
      <c r="C71" s="55"/>
      <c r="D71" s="121" t="s">
        <v>59</v>
      </c>
      <c r="E71" s="107">
        <f t="shared" si="21"/>
        <v>0</v>
      </c>
      <c r="F71" s="107">
        <f>G71+H71+I71+J71+K71+L71+M71+N70+O70</f>
        <v>0</v>
      </c>
      <c r="G71" s="107">
        <f>H71+I71+J71+K71+L71+M71+N70+O70+P70</f>
        <v>0</v>
      </c>
      <c r="H71" s="107">
        <f>I71+J71+K71+L71+M71+N70+O70+P70+Q70</f>
        <v>0</v>
      </c>
      <c r="I71" s="6">
        <f>J71+K71+L71+M71+N70+O70+P70+Q70+R70</f>
        <v>0</v>
      </c>
      <c r="J71" s="6">
        <f>K71+L71+M71+N70+O70+P70+Q70+R70+S70</f>
        <v>0</v>
      </c>
      <c r="K71" s="6">
        <f>L71+M71+N70+O70+P70+Q70+R70+S70+T70</f>
        <v>0</v>
      </c>
      <c r="L71" s="6">
        <f>M71+N70+O70+P70+Q70+R70+S70+T70+U70</f>
        <v>0</v>
      </c>
      <c r="M71" s="6">
        <f>N70+O70+P70+Q70+R70+S70+T70+U70+V70</f>
        <v>0</v>
      </c>
    </row>
    <row r="72" spans="1:13" ht="36.75" customHeight="1" x14ac:dyDescent="0.3">
      <c r="A72" s="199"/>
      <c r="B72" s="162"/>
      <c r="C72" s="40" t="s">
        <v>22</v>
      </c>
      <c r="D72" s="40" t="s">
        <v>4</v>
      </c>
      <c r="E72" s="27">
        <f t="shared" si="21"/>
        <v>0</v>
      </c>
      <c r="F72" s="27">
        <v>0</v>
      </c>
      <c r="G72" s="27">
        <v>0</v>
      </c>
      <c r="H72" s="34">
        <f t="shared" ref="H72:M72" si="24">I72+J72+K72+L72+M72+N72+O72+P72+Q72</f>
        <v>0</v>
      </c>
      <c r="I72" s="24">
        <f t="shared" si="24"/>
        <v>0</v>
      </c>
      <c r="J72" s="24">
        <f t="shared" si="24"/>
        <v>0</v>
      </c>
      <c r="K72" s="24">
        <f t="shared" si="24"/>
        <v>0</v>
      </c>
      <c r="L72" s="24">
        <f t="shared" si="24"/>
        <v>0</v>
      </c>
      <c r="M72" s="24">
        <f t="shared" si="24"/>
        <v>0</v>
      </c>
    </row>
    <row r="73" spans="1:13" ht="21.75" customHeight="1" x14ac:dyDescent="0.3">
      <c r="A73" s="199"/>
      <c r="B73" s="162"/>
      <c r="C73" s="4" t="s">
        <v>18</v>
      </c>
      <c r="D73" s="4" t="s">
        <v>5</v>
      </c>
      <c r="E73" s="27">
        <f t="shared" si="21"/>
        <v>12000</v>
      </c>
      <c r="F73" s="27">
        <v>12000</v>
      </c>
      <c r="G73" s="27">
        <v>0</v>
      </c>
      <c r="H73" s="34">
        <f t="shared" ref="H73:M73" si="25">I73+J73+K73+L73+M73+N73+O73+P73+Q73</f>
        <v>0</v>
      </c>
      <c r="I73" s="24">
        <f t="shared" si="25"/>
        <v>0</v>
      </c>
      <c r="J73" s="24">
        <f t="shared" si="25"/>
        <v>0</v>
      </c>
      <c r="K73" s="24">
        <f t="shared" si="25"/>
        <v>0</v>
      </c>
      <c r="L73" s="24">
        <f t="shared" si="25"/>
        <v>0</v>
      </c>
      <c r="M73" s="24">
        <f t="shared" si="25"/>
        <v>0</v>
      </c>
    </row>
    <row r="74" spans="1:13" ht="24.75" customHeight="1" x14ac:dyDescent="0.3">
      <c r="A74" s="200"/>
      <c r="B74" s="163"/>
      <c r="C74" s="123"/>
      <c r="D74" s="124" t="s">
        <v>60</v>
      </c>
      <c r="E74" s="107">
        <f t="shared" si="21"/>
        <v>0</v>
      </c>
      <c r="F74" s="107">
        <f>G74+H74+I74+J74+K74+L74+M74+N73+O73</f>
        <v>0</v>
      </c>
      <c r="G74" s="107">
        <f>H74+I74+J74+K74+L74+M74+N73+O73+P73</f>
        <v>0</v>
      </c>
      <c r="H74" s="107">
        <f>I74+J74+K74+L74+M74+N73+O73+P73+Q73</f>
        <v>0</v>
      </c>
      <c r="I74" s="6">
        <f>J74+K74+L74+M74+N73+O73+P73+Q73+R73</f>
        <v>0</v>
      </c>
      <c r="J74" s="6">
        <f>K74+L74+M74+N73+O73+P73+Q73+R73+S73</f>
        <v>0</v>
      </c>
      <c r="K74" s="6">
        <f>L74+M74+N73+O73+P73+Q73+R73+S73+T73</f>
        <v>0</v>
      </c>
      <c r="L74" s="6">
        <f>M74+N73+O73+P73+Q73+R73+S73+T73+U73</f>
        <v>0</v>
      </c>
      <c r="M74" s="6">
        <f>N73+O73+P73+Q73+R73+S73+T73+U73+V73</f>
        <v>0</v>
      </c>
    </row>
    <row r="75" spans="1:13" ht="27" customHeight="1" x14ac:dyDescent="0.3">
      <c r="A75" s="164" t="s">
        <v>27</v>
      </c>
      <c r="B75" s="148" t="s">
        <v>47</v>
      </c>
      <c r="C75" s="104" t="s">
        <v>28</v>
      </c>
      <c r="D75" s="43"/>
      <c r="E75" s="84">
        <f t="shared" si="21"/>
        <v>0</v>
      </c>
      <c r="F75" s="84">
        <f>SUM(F77:F78)</f>
        <v>0</v>
      </c>
      <c r="G75" s="84">
        <f>SUM(G77:G78)</f>
        <v>0</v>
      </c>
      <c r="H75" s="75">
        <f t="shared" ref="H75:M75" si="26">H77+H78</f>
        <v>0</v>
      </c>
      <c r="I75" s="75">
        <f t="shared" si="26"/>
        <v>0</v>
      </c>
      <c r="J75" s="75">
        <f t="shared" si="26"/>
        <v>0</v>
      </c>
      <c r="K75" s="75">
        <f t="shared" si="26"/>
        <v>0</v>
      </c>
      <c r="L75" s="75">
        <f t="shared" si="26"/>
        <v>0</v>
      </c>
      <c r="M75" s="75">
        <f t="shared" si="26"/>
        <v>0</v>
      </c>
    </row>
    <row r="76" spans="1:13" ht="29.25" customHeight="1" x14ac:dyDescent="0.3">
      <c r="A76" s="165"/>
      <c r="B76" s="148"/>
      <c r="C76" s="55"/>
      <c r="D76" s="36" t="s">
        <v>59</v>
      </c>
      <c r="E76" s="6">
        <f t="shared" si="21"/>
        <v>0</v>
      </c>
      <c r="F76" s="6">
        <f>G76+H76+I76+J76+K76+L76+M76+N75+O75</f>
        <v>0</v>
      </c>
      <c r="G76" s="6">
        <f>H76+I76+J76+K76+L76+M76+N75+O75+P75</f>
        <v>0</v>
      </c>
      <c r="H76" s="6">
        <f>I76+J76+K76+L76+M76+N75+O75+P75+Q75</f>
        <v>0</v>
      </c>
      <c r="I76" s="6">
        <f>J76+K76+L76+M76+N75+O75+P75+Q75+R75</f>
        <v>0</v>
      </c>
      <c r="J76" s="6">
        <f>K76+L76+M76+N75+O75+P75+Q75+R75+S75</f>
        <v>0</v>
      </c>
      <c r="K76" s="6">
        <f>L76+M76+N75+O75+P75+Q75+R75+S75+T75</f>
        <v>0</v>
      </c>
      <c r="L76" s="6">
        <f>M76+N75+O75+P75+Q75+R75+S75+T75+U75</f>
        <v>0</v>
      </c>
      <c r="M76" s="6">
        <f>N75+O75+P75+Q75+R75+S75+T75+U75+V75</f>
        <v>0</v>
      </c>
    </row>
    <row r="77" spans="1:13" ht="28.5" customHeight="1" x14ac:dyDescent="0.3">
      <c r="A77" s="165"/>
      <c r="B77" s="148"/>
      <c r="C77" s="40" t="s">
        <v>22</v>
      </c>
      <c r="D77" s="23" t="s">
        <v>4</v>
      </c>
      <c r="E77" s="27">
        <f t="shared" si="21"/>
        <v>0</v>
      </c>
      <c r="F77" s="27">
        <v>0</v>
      </c>
      <c r="G77" s="27">
        <v>0</v>
      </c>
      <c r="H77" s="24">
        <f t="shared" ref="H77:M77" si="27">I77+J77+K77+L77+M77+N77+O77+P77+Q77</f>
        <v>0</v>
      </c>
      <c r="I77" s="24">
        <f t="shared" si="27"/>
        <v>0</v>
      </c>
      <c r="J77" s="24">
        <f t="shared" si="27"/>
        <v>0</v>
      </c>
      <c r="K77" s="24">
        <f t="shared" si="27"/>
        <v>0</v>
      </c>
      <c r="L77" s="24">
        <f t="shared" si="27"/>
        <v>0</v>
      </c>
      <c r="M77" s="24">
        <f t="shared" si="27"/>
        <v>0</v>
      </c>
    </row>
    <row r="78" spans="1:13" ht="38.25" customHeight="1" x14ac:dyDescent="0.3">
      <c r="A78" s="165"/>
      <c r="B78" s="148"/>
      <c r="C78" s="4" t="s">
        <v>12</v>
      </c>
      <c r="D78" s="36" t="s">
        <v>5</v>
      </c>
      <c r="E78" s="21">
        <f t="shared" si="21"/>
        <v>0</v>
      </c>
      <c r="F78" s="21">
        <v>0</v>
      </c>
      <c r="G78" s="21">
        <v>0</v>
      </c>
      <c r="H78" s="24">
        <f>I78+J78+K78+L78+M78+N80+O80+P80+Q80</f>
        <v>0</v>
      </c>
      <c r="I78" s="24">
        <f>J78+K78+L78+M78+N80+O80+P80+Q80+R80</f>
        <v>0</v>
      </c>
      <c r="J78" s="24">
        <f>K78+L78+M78+N80+O80+P80+Q80+R80+S80</f>
        <v>0</v>
      </c>
      <c r="K78" s="24">
        <f>L78+M78+N80+O80+P80+Q80+R80+S80+T80</f>
        <v>0</v>
      </c>
      <c r="L78" s="24">
        <f>M78+N80+O80+P80+Q80+R80+S80+T80+U80</f>
        <v>0</v>
      </c>
      <c r="M78" s="24">
        <f>N80+O80+P80+Q80+R80+S80+T80+U80+V80</f>
        <v>0</v>
      </c>
    </row>
    <row r="79" spans="1:13" ht="31.5" customHeight="1" x14ac:dyDescent="0.3">
      <c r="A79" s="166"/>
      <c r="B79" s="148"/>
      <c r="C79" s="51"/>
      <c r="D79" s="53" t="s">
        <v>60</v>
      </c>
      <c r="E79" s="6">
        <f t="shared" si="21"/>
        <v>0</v>
      </c>
      <c r="F79" s="6">
        <f>G79+H79+I79+J79+K79+L79+M79+N78+O78</f>
        <v>0</v>
      </c>
      <c r="G79" s="6">
        <f>H79+I79+J79+K79+L79+M79+N78+O78+P78</f>
        <v>0</v>
      </c>
      <c r="H79" s="6">
        <f>I79+J79+K79+L79+M79+N78+O78+P78+Q78</f>
        <v>0</v>
      </c>
      <c r="I79" s="6">
        <f>J79+K79+L79+M79+N78+O78+P78+Q78+R78</f>
        <v>0</v>
      </c>
      <c r="J79" s="6">
        <f>K79+L79+M79+N78+O78+P78+Q78+R78+S78</f>
        <v>0</v>
      </c>
      <c r="K79" s="6">
        <f>L79+M79+N78+O78+P78+Q78+R78+S78+T78</f>
        <v>0</v>
      </c>
      <c r="L79" s="6">
        <f>M79+N78+O78+P78+Q78+R78+S78+T78+U78</f>
        <v>0</v>
      </c>
      <c r="M79" s="6">
        <f>N78+O78+P78+Q78+R78+S78+T78+U78+V78</f>
        <v>0</v>
      </c>
    </row>
    <row r="80" spans="1:13" ht="29.25" customHeight="1" x14ac:dyDescent="0.3">
      <c r="A80" s="169" t="s">
        <v>56</v>
      </c>
      <c r="B80" s="168" t="s">
        <v>78</v>
      </c>
      <c r="C80" s="43" t="s">
        <v>28</v>
      </c>
      <c r="D80" s="45"/>
      <c r="E80" s="82">
        <f t="shared" si="21"/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</row>
    <row r="81" spans="1:13" ht="30.75" customHeight="1" x14ac:dyDescent="0.3">
      <c r="A81" s="169"/>
      <c r="B81" s="168"/>
      <c r="C81" s="35"/>
      <c r="D81" s="36" t="s">
        <v>59</v>
      </c>
      <c r="E81" s="6">
        <f t="shared" si="21"/>
        <v>0</v>
      </c>
      <c r="F81" s="6">
        <f>G81+H81+I81+J81+K81+L81+M81+N80+O80</f>
        <v>0</v>
      </c>
      <c r="G81" s="6">
        <f>H81+I81+J81+K81+L81+M81+N80+O80+P80</f>
        <v>0</v>
      </c>
      <c r="H81" s="6">
        <f>I81+J81+K81+L81+M81+N80+O80+P80+Q80</f>
        <v>0</v>
      </c>
      <c r="I81" s="6">
        <f>J81+K81+L81+M81+N80+O80+P80+Q80+R80</f>
        <v>0</v>
      </c>
      <c r="J81" s="6">
        <f>K81+L81+M81+N80+O80+P80+Q80+R80+S80</f>
        <v>0</v>
      </c>
      <c r="K81" s="6">
        <f>L81+M81+N80+O80+P80+Q80+R80+S80+T80</f>
        <v>0</v>
      </c>
      <c r="L81" s="6">
        <f>M81+N80+O80+P80+Q80+R80+S80+T80+U80</f>
        <v>0</v>
      </c>
      <c r="M81" s="6">
        <f>N80+O80+P80+Q80+R80+S80+T80+U80+V80</f>
        <v>0</v>
      </c>
    </row>
    <row r="82" spans="1:13" ht="41.25" customHeight="1" x14ac:dyDescent="0.3">
      <c r="A82" s="169"/>
      <c r="B82" s="168"/>
      <c r="C82" s="50" t="s">
        <v>22</v>
      </c>
      <c r="D82" s="50" t="s">
        <v>4</v>
      </c>
      <c r="E82" s="6">
        <f t="shared" si="21"/>
        <v>0</v>
      </c>
      <c r="F82" s="71">
        <v>0</v>
      </c>
      <c r="G82" s="71">
        <v>0</v>
      </c>
      <c r="H82" s="72">
        <f>I82+J82+K82+L82+M82+N83+O83+P83+Q83</f>
        <v>0</v>
      </c>
      <c r="I82" s="72">
        <f>J82+K82+L82+M82+N83+O83+P83+Q83+R83</f>
        <v>0</v>
      </c>
      <c r="J82" s="72">
        <f>K82+L82+M82+N83+O83+P83+Q83+R83+S83</f>
        <v>0</v>
      </c>
      <c r="K82" s="72">
        <f>L82+M82+N83+O83+P83+Q83+R83+S83+T83</f>
        <v>0</v>
      </c>
      <c r="L82" s="72">
        <f>M82+N83+O83+P83+Q83+R83+S83+T83+U83</f>
        <v>0</v>
      </c>
      <c r="M82" s="72">
        <f>N83+O83+P83+Q83+R83+S83+T83+U83+V83</f>
        <v>0</v>
      </c>
    </row>
    <row r="83" spans="1:13" ht="56.25" customHeight="1" x14ac:dyDescent="0.3">
      <c r="A83" s="169"/>
      <c r="B83" s="168"/>
      <c r="C83" s="36" t="s">
        <v>33</v>
      </c>
      <c r="D83" s="60" t="s">
        <v>5</v>
      </c>
      <c r="E83" s="6">
        <f t="shared" si="21"/>
        <v>0</v>
      </c>
      <c r="F83" s="6">
        <v>0</v>
      </c>
      <c r="G83" s="6">
        <v>0</v>
      </c>
      <c r="H83" s="59">
        <f>I83+J83+K83+L83+M83+N85+O85+P85+Q85</f>
        <v>0</v>
      </c>
      <c r="I83" s="59">
        <f>J83+K83+L83+M83+N85+O85+P85+Q85+R85</f>
        <v>0</v>
      </c>
      <c r="J83" s="59">
        <f>K83+L83+M83+N85+O85+P85+Q85+R85+S85</f>
        <v>0</v>
      </c>
      <c r="K83" s="59">
        <f>L83+M83+N85+O85+P85+Q85+R85+S85+T85</f>
        <v>0</v>
      </c>
      <c r="L83" s="59">
        <f>M83+N85+O85+P85+Q85+R85+S85+T85+U85</f>
        <v>0</v>
      </c>
      <c r="M83" s="59">
        <f>N85+O85+P85+Q85+R85+S85+T85+U85+V85</f>
        <v>0</v>
      </c>
    </row>
    <row r="84" spans="1:13" ht="41.25" customHeight="1" x14ac:dyDescent="0.3">
      <c r="A84" s="169"/>
      <c r="B84" s="168"/>
      <c r="C84" s="58"/>
      <c r="D84" s="53" t="s">
        <v>60</v>
      </c>
      <c r="E84" s="6">
        <f t="shared" si="21"/>
        <v>0</v>
      </c>
      <c r="F84" s="6">
        <f>G84+H84+I84+J84+K84+L84+M84+N83+O83</f>
        <v>0</v>
      </c>
      <c r="G84" s="6">
        <f>H84+I84+J84+K84+L84+M84+N83+O83+P83</f>
        <v>0</v>
      </c>
      <c r="H84" s="6">
        <f>I84+J84+K84+L84+M84+N83+O83+P83+Q83</f>
        <v>0</v>
      </c>
      <c r="I84" s="6">
        <f>J84+K84+L84+M84+N83+O83+P83+Q83+R83</f>
        <v>0</v>
      </c>
      <c r="J84" s="6">
        <f>K84+L84+M84+N83+O83+P83+Q83+R83+S83</f>
        <v>0</v>
      </c>
      <c r="K84" s="6">
        <f>L84+M84+N83+O83+P83+Q83+R83+S83+T83</f>
        <v>0</v>
      </c>
      <c r="L84" s="6">
        <f>M84+N83+O83+P83+Q83+R83+S83+T83+U83</f>
        <v>0</v>
      </c>
      <c r="M84" s="6">
        <f>N83+O83+P83+Q83+R83+S83+T83+U83+V83</f>
        <v>0</v>
      </c>
    </row>
    <row r="85" spans="1:13" ht="27" customHeight="1" x14ac:dyDescent="0.3">
      <c r="A85" s="152" t="s">
        <v>19</v>
      </c>
      <c r="B85" s="153"/>
      <c r="C85" s="114" t="s">
        <v>16</v>
      </c>
      <c r="D85" s="116"/>
      <c r="E85" s="108">
        <f>F85+G85+H85+I85+J85+K85+L85+M85</f>
        <v>602394.38</v>
      </c>
      <c r="F85" s="108">
        <f t="shared" ref="F85:M85" si="28">F80+F75+F70+F65+F60</f>
        <v>440144.38</v>
      </c>
      <c r="G85" s="108">
        <f>G80+G75+G70+G65+G60</f>
        <v>76250</v>
      </c>
      <c r="H85" s="108">
        <f t="shared" si="28"/>
        <v>86000</v>
      </c>
      <c r="I85" s="108">
        <f t="shared" si="28"/>
        <v>0</v>
      </c>
      <c r="J85" s="108">
        <f t="shared" si="28"/>
        <v>0</v>
      </c>
      <c r="K85" s="108">
        <f t="shared" si="28"/>
        <v>0</v>
      </c>
      <c r="L85" s="108">
        <f t="shared" si="28"/>
        <v>0</v>
      </c>
      <c r="M85" s="108">
        <f t="shared" si="28"/>
        <v>0</v>
      </c>
    </row>
    <row r="86" spans="1:13" ht="24.75" customHeight="1" x14ac:dyDescent="0.3">
      <c r="A86" s="154"/>
      <c r="B86" s="155"/>
      <c r="C86" s="100"/>
      <c r="D86" s="35" t="s">
        <v>59</v>
      </c>
      <c r="E86" s="107">
        <f>E81+E76+E71+E66+E61</f>
        <v>0</v>
      </c>
      <c r="F86" s="107">
        <f>G86+H86+I86+J86+K86+L86+M86+N85+O85</f>
        <v>0</v>
      </c>
      <c r="G86" s="6">
        <f>H86+I86+J86+K86+L86+M86+N85+O85+P85</f>
        <v>0</v>
      </c>
      <c r="H86" s="6">
        <f>I86+J86+K86+L86+M86+N85+O85+P85+Q85</f>
        <v>0</v>
      </c>
      <c r="I86" s="6">
        <f>J86+K86+L86+M86+N85+O85+P85+Q85+R85</f>
        <v>0</v>
      </c>
      <c r="J86" s="6">
        <f>K86+L86+M86+N85+O85+P85+Q85+R85+S85</f>
        <v>0</v>
      </c>
      <c r="K86" s="6">
        <f>L86+M86+N85+O85+P85+Q85+R85+S85+T85</f>
        <v>0</v>
      </c>
      <c r="L86" s="6">
        <f>M86+N85+O85+P85+Q85+R85+S85+T85+U85</f>
        <v>0</v>
      </c>
      <c r="M86" s="6">
        <f>N85+O85+P85+Q85+R85+S85+T85+U85+V85</f>
        <v>0</v>
      </c>
    </row>
    <row r="87" spans="1:13" ht="27.75" customHeight="1" x14ac:dyDescent="0.3">
      <c r="A87" s="154"/>
      <c r="B87" s="155"/>
      <c r="C87" s="100"/>
      <c r="D87" s="35" t="s">
        <v>4</v>
      </c>
      <c r="E87" s="26">
        <f>E82+E77+E72+E67+E62</f>
        <v>313400</v>
      </c>
      <c r="F87" s="26">
        <f t="shared" ref="F87:M87" si="29">F62+F67+F72+F77+F82</f>
        <v>183600</v>
      </c>
      <c r="G87" s="26">
        <f t="shared" si="29"/>
        <v>61000</v>
      </c>
      <c r="H87" s="26">
        <f t="shared" si="29"/>
        <v>68800</v>
      </c>
      <c r="I87" s="26">
        <f t="shared" si="29"/>
        <v>0</v>
      </c>
      <c r="J87" s="26">
        <f t="shared" si="29"/>
        <v>0</v>
      </c>
      <c r="K87" s="26">
        <f t="shared" si="29"/>
        <v>0</v>
      </c>
      <c r="L87" s="26">
        <f t="shared" si="29"/>
        <v>0</v>
      </c>
      <c r="M87" s="26">
        <f t="shared" si="29"/>
        <v>0</v>
      </c>
    </row>
    <row r="88" spans="1:13" ht="24" customHeight="1" x14ac:dyDescent="0.3">
      <c r="A88" s="154"/>
      <c r="B88" s="155"/>
      <c r="C88" s="100"/>
      <c r="D88" s="35" t="s">
        <v>10</v>
      </c>
      <c r="E88" s="26">
        <f t="shared" si="21"/>
        <v>288994.38</v>
      </c>
      <c r="F88" s="26">
        <f>F63+F68+F73+F78+F83</f>
        <v>256544.38</v>
      </c>
      <c r="G88" s="26">
        <f>G63+G68+G73+G78+G83</f>
        <v>15250</v>
      </c>
      <c r="H88" s="26">
        <f t="shared" ref="H88:M88" si="30">H63+H68+H73+H78+H83</f>
        <v>17200</v>
      </c>
      <c r="I88" s="26">
        <f t="shared" si="30"/>
        <v>0</v>
      </c>
      <c r="J88" s="26">
        <f t="shared" si="30"/>
        <v>0</v>
      </c>
      <c r="K88" s="26">
        <f t="shared" si="30"/>
        <v>0</v>
      </c>
      <c r="L88" s="26">
        <f t="shared" si="30"/>
        <v>0</v>
      </c>
      <c r="M88" s="26">
        <f t="shared" si="30"/>
        <v>0</v>
      </c>
    </row>
    <row r="89" spans="1:13" ht="28.5" customHeight="1" x14ac:dyDescent="0.3">
      <c r="A89" s="156"/>
      <c r="B89" s="157"/>
      <c r="C89" s="100"/>
      <c r="D89" s="63" t="s">
        <v>60</v>
      </c>
      <c r="E89" s="6">
        <f t="shared" si="21"/>
        <v>0</v>
      </c>
      <c r="F89" s="107">
        <f>G89+H89+I89+J89+K89+L89+M89+N88+O88</f>
        <v>0</v>
      </c>
      <c r="G89" s="6">
        <f>H89+I89+J89+K89+L89+M89+N88+O88+P88</f>
        <v>0</v>
      </c>
      <c r="H89" s="6">
        <f>I89+J89+K89+L89+M89+N88+O88+P88+Q88</f>
        <v>0</v>
      </c>
      <c r="I89" s="6">
        <f>J89+K89+L89+M89+N88+O88+P88+Q88+R88</f>
        <v>0</v>
      </c>
      <c r="J89" s="6">
        <f>K89+L89+M89+N88+O88+P88+Q88+R88+S88</f>
        <v>0</v>
      </c>
      <c r="K89" s="6">
        <f>L89+M89+N88+O88+P88+Q88+R88+S88+T88</f>
        <v>0</v>
      </c>
      <c r="L89" s="6">
        <f>M89+N88+O88+P88+Q88+R88+S88+T88+U88</f>
        <v>0</v>
      </c>
      <c r="M89" s="6">
        <f>N88+O88+P88+Q88+R88+S88+T88+U88+V88</f>
        <v>0</v>
      </c>
    </row>
    <row r="90" spans="1:13" ht="24.75" customHeight="1" x14ac:dyDescent="0.3">
      <c r="A90" s="140"/>
      <c r="B90" s="137" t="s">
        <v>67</v>
      </c>
      <c r="C90" s="43" t="s">
        <v>28</v>
      </c>
      <c r="D90" s="80"/>
      <c r="E90" s="83">
        <f t="shared" si="21"/>
        <v>0</v>
      </c>
      <c r="F90" s="83">
        <v>0</v>
      </c>
      <c r="G90" s="83">
        <v>0</v>
      </c>
      <c r="H90" s="83">
        <v>0</v>
      </c>
      <c r="I90" s="83">
        <v>0</v>
      </c>
      <c r="J90" s="83">
        <v>0</v>
      </c>
      <c r="K90" s="83">
        <v>0</v>
      </c>
      <c r="L90" s="83">
        <v>0</v>
      </c>
      <c r="M90" s="83">
        <v>0</v>
      </c>
    </row>
    <row r="91" spans="1:13" ht="24.75" customHeight="1" x14ac:dyDescent="0.3">
      <c r="A91" s="141"/>
      <c r="B91" s="138"/>
      <c r="C91" s="66"/>
      <c r="D91" s="36" t="s">
        <v>59</v>
      </c>
      <c r="E91" s="6">
        <f t="shared" si="21"/>
        <v>0</v>
      </c>
      <c r="F91" s="6">
        <f>G91+H91+I91+J91+K91+L91+M91+N90+O90</f>
        <v>0</v>
      </c>
      <c r="G91" s="6">
        <f>H91+I91+J91+K91+L91+M91+N90+O90+P90</f>
        <v>0</v>
      </c>
      <c r="H91" s="6">
        <f>I91+J91+K91+L91+M91+N90+O90+P90+Q90</f>
        <v>0</v>
      </c>
      <c r="I91" s="6">
        <f>J91+K91+L91+M91+N90+O90+P90+Q90+R90</f>
        <v>0</v>
      </c>
      <c r="J91" s="6">
        <f>K91+L91+M91+N90+O90+P90+Q90+R90+S90</f>
        <v>0</v>
      </c>
      <c r="K91" s="6">
        <f>L91+M91+N90+O90+P90+Q90+R90+S90+T90</f>
        <v>0</v>
      </c>
      <c r="L91" s="6">
        <f>M91+N90+O90+P90+Q90+R90+S90+T90+U90</f>
        <v>0</v>
      </c>
      <c r="M91" s="6">
        <f>N90+O90+P90+Q90+R90+S90+T90+U90+V90</f>
        <v>0</v>
      </c>
    </row>
    <row r="92" spans="1:13" ht="30.75" customHeight="1" x14ac:dyDescent="0.3">
      <c r="A92" s="141"/>
      <c r="B92" s="138"/>
      <c r="C92" s="66"/>
      <c r="D92" s="36" t="s">
        <v>4</v>
      </c>
      <c r="E92" s="6">
        <f t="shared" si="21"/>
        <v>0</v>
      </c>
      <c r="F92" s="6">
        <f>G92+H92+I92+J92+K92+L92+M92+N91+O91</f>
        <v>0</v>
      </c>
      <c r="G92" s="6">
        <f>H92+I92+J92+K92+L92+M92+N91+O91+P91</f>
        <v>0</v>
      </c>
      <c r="H92" s="6">
        <f>I92+J92+K92+L92+M92+N91+O91+P91+Q91</f>
        <v>0</v>
      </c>
      <c r="I92" s="6">
        <f>J92+K92+L92+M92+N91+O91+P91+Q91+R91</f>
        <v>0</v>
      </c>
      <c r="J92" s="6">
        <f>K92+L92+M92+N91+O91+P91+Q91+R91+S91</f>
        <v>0</v>
      </c>
      <c r="K92" s="6">
        <f>L92+M92+N91+O91+P91+Q91+R91+S91+T91</f>
        <v>0</v>
      </c>
      <c r="L92" s="6">
        <f>M92+N91+O91+P91+Q91+R91+S91+T91+U91</f>
        <v>0</v>
      </c>
      <c r="M92" s="6">
        <f>N91+O91+P91+Q91+R91+S91+T91+U91+V91</f>
        <v>0</v>
      </c>
    </row>
    <row r="93" spans="1:13" ht="28.5" customHeight="1" x14ac:dyDescent="0.3">
      <c r="A93" s="141"/>
      <c r="B93" s="138"/>
      <c r="C93" s="66"/>
      <c r="D93" s="36" t="s">
        <v>5</v>
      </c>
      <c r="E93" s="6">
        <f t="shared" si="21"/>
        <v>0</v>
      </c>
      <c r="F93" s="6">
        <f>G93+H93+I93+J93+K93+L93+M93+N94+O94</f>
        <v>0</v>
      </c>
      <c r="G93" s="6">
        <f>H93+I93+J93+K93+L93+M93+N94+O94+P94</f>
        <v>0</v>
      </c>
      <c r="H93" s="6">
        <f>I93+J93+K93+L93+M93+N94+O94+P94+Q94</f>
        <v>0</v>
      </c>
      <c r="I93" s="6">
        <f>J93+K93+L93+M93+N94+O94+P94+Q94+R94</f>
        <v>0</v>
      </c>
      <c r="J93" s="6">
        <f>K93+L93+M93+N94+O94+P94+Q94+R94+S94</f>
        <v>0</v>
      </c>
      <c r="K93" s="6">
        <f>L93+M93+N94+O94+P94+Q94+R94+S94+T94</f>
        <v>0</v>
      </c>
      <c r="L93" s="6">
        <f>M93+N94+O94+P94+Q94+R94+S94+T94+U94</f>
        <v>0</v>
      </c>
      <c r="M93" s="6">
        <f>N94+O94+P94+Q94+R94+S94+T94+U94+V94</f>
        <v>0</v>
      </c>
    </row>
    <row r="94" spans="1:13" ht="26.25" customHeight="1" x14ac:dyDescent="0.3">
      <c r="A94" s="142"/>
      <c r="B94" s="139"/>
      <c r="C94" s="66"/>
      <c r="D94" s="53" t="s">
        <v>60</v>
      </c>
      <c r="E94" s="6">
        <f t="shared" si="21"/>
        <v>0</v>
      </c>
      <c r="F94" s="6">
        <f>G94+H94+I94+J94+K94+L94+M94+N93+O93</f>
        <v>0</v>
      </c>
      <c r="G94" s="6">
        <f>H94+I94+J94+K94+L94+M94+N93+O93+P93</f>
        <v>0</v>
      </c>
      <c r="H94" s="6">
        <f>I94+J94+K94+L94+M94+N93+O93+P93+Q93</f>
        <v>0</v>
      </c>
      <c r="I94" s="6">
        <f>J94+K94+L94+M94+N93+O93+P93+Q93+R93</f>
        <v>0</v>
      </c>
      <c r="J94" s="6">
        <f>K94+L94+M94+N93+O93+P93+Q93+R93+S93</f>
        <v>0</v>
      </c>
      <c r="K94" s="6">
        <f>L94+M94+N93+O93+P93+Q93+R93+S93+T93</f>
        <v>0</v>
      </c>
      <c r="L94" s="6">
        <f>M94+N93+O93+P93+Q93+R93+S93+T93+U93</f>
        <v>0</v>
      </c>
      <c r="M94" s="6">
        <f>N93+O93+P93+Q93+R93+S93+T93+U93+V93</f>
        <v>0</v>
      </c>
    </row>
    <row r="95" spans="1:13" ht="21" customHeight="1" x14ac:dyDescent="0.3">
      <c r="A95" s="144" t="s">
        <v>57</v>
      </c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6"/>
    </row>
    <row r="96" spans="1:13" ht="28.5" customHeight="1" x14ac:dyDescent="0.3">
      <c r="A96" s="134" t="s">
        <v>52</v>
      </c>
      <c r="B96" s="131" t="s">
        <v>48</v>
      </c>
      <c r="C96" s="43" t="s">
        <v>28</v>
      </c>
      <c r="D96" s="43"/>
      <c r="E96" s="85">
        <f>F96+G96+H96+I96+J96+K96+L96+M96</f>
        <v>70000</v>
      </c>
      <c r="F96" s="84">
        <f>SUM(F98:F99)</f>
        <v>70000</v>
      </c>
      <c r="G96" s="84">
        <f>SUM(G98:G99)</f>
        <v>0</v>
      </c>
      <c r="H96" s="74">
        <f>I96+J96+K96+L96+M96</f>
        <v>0</v>
      </c>
      <c r="I96" s="74">
        <f>J96+K96+L96+M96+N101+O101+P101+Q101+R101</f>
        <v>0</v>
      </c>
      <c r="J96" s="74">
        <f>K96+L96+M96+N101+O101+P101+Q101+R101+S101</f>
        <v>0</v>
      </c>
      <c r="K96" s="74">
        <f>L96+M96+N101+O101+P101+Q101+R101+S101+T101</f>
        <v>0</v>
      </c>
      <c r="L96" s="74">
        <f>M96+N101+O101+P101+Q101+R101+S101+T101+U101</f>
        <v>0</v>
      </c>
      <c r="M96" s="74">
        <f>N101+O101+P101+Q101+R101+S101+T101+U101+V101</f>
        <v>0</v>
      </c>
    </row>
    <row r="97" spans="1:13" ht="21.75" customHeight="1" x14ac:dyDescent="0.3">
      <c r="A97" s="135"/>
      <c r="B97" s="132"/>
      <c r="C97" s="51"/>
      <c r="D97" s="36" t="s">
        <v>59</v>
      </c>
      <c r="E97" s="6">
        <f t="shared" ref="E97:E109" si="31">F97+G97+H97+I97+J97+K97+L97+M97</f>
        <v>0</v>
      </c>
      <c r="F97" s="6">
        <f>G97+H97+I97+J97+K97+L97+M97+N96+O96</f>
        <v>0</v>
      </c>
      <c r="G97" s="6">
        <f>H97+I97+J97+K97+L97+M97+N96+O96+P96</f>
        <v>0</v>
      </c>
      <c r="H97" s="6">
        <f>I97+J97+K97+L97+M97+N96+O96+P96+Q96</f>
        <v>0</v>
      </c>
      <c r="I97" s="6">
        <f>J97+K97+L97+M97+N96+O96+P96+Q96+R96</f>
        <v>0</v>
      </c>
      <c r="J97" s="6">
        <f>K97+L97+M97+N96+O96+P96+Q96+R96+S96</f>
        <v>0</v>
      </c>
      <c r="K97" s="6">
        <f>L97+M97+N96+O96+P96+Q96+R96+S96+T96</f>
        <v>0</v>
      </c>
      <c r="L97" s="6">
        <f>M97+N96+O96+P96+Q96+R96+S96+T96+U96</f>
        <v>0</v>
      </c>
      <c r="M97" s="6">
        <f>N96+O96+P96+Q96+R96+S96+T96+U96+V96</f>
        <v>0</v>
      </c>
    </row>
    <row r="98" spans="1:13" ht="27" customHeight="1" x14ac:dyDescent="0.3">
      <c r="A98" s="135"/>
      <c r="B98" s="132"/>
      <c r="C98" s="40" t="s">
        <v>22</v>
      </c>
      <c r="D98" s="40" t="s">
        <v>4</v>
      </c>
      <c r="E98" s="27">
        <f t="shared" si="31"/>
        <v>0</v>
      </c>
      <c r="F98" s="41">
        <v>0</v>
      </c>
      <c r="G98" s="41">
        <v>0</v>
      </c>
      <c r="H98" s="32">
        <f>I98+J98+K98+L98+M98+N96+O96+P96+Q96</f>
        <v>0</v>
      </c>
      <c r="I98" s="32">
        <f>J98+K98+L98+M98+N96+O96+P96+Q96+R96</f>
        <v>0</v>
      </c>
      <c r="J98" s="32">
        <f>K98+L98+M98+N96+O96+P96+Q96+R96+S96</f>
        <v>0</v>
      </c>
      <c r="K98" s="32">
        <f>L98+M98+N96+O96+P96+Q96+R96+S96+T96</f>
        <v>0</v>
      </c>
      <c r="L98" s="32">
        <f>M98+N96+O96+P96+Q96+R96+S96+T96+U96</f>
        <v>0</v>
      </c>
      <c r="M98" s="32">
        <f>N96+O96+P96+Q96+R96+S96+T96+U96+V96</f>
        <v>0</v>
      </c>
    </row>
    <row r="99" spans="1:13" ht="66.75" customHeight="1" x14ac:dyDescent="0.3">
      <c r="A99" s="135"/>
      <c r="B99" s="132"/>
      <c r="C99" s="4" t="s">
        <v>79</v>
      </c>
      <c r="D99" s="4" t="s">
        <v>5</v>
      </c>
      <c r="E99" s="33">
        <f t="shared" si="31"/>
        <v>70000</v>
      </c>
      <c r="F99" s="6">
        <v>70000</v>
      </c>
      <c r="G99" s="6">
        <v>0</v>
      </c>
      <c r="H99" s="32">
        <f t="shared" ref="H99:M99" si="32">I99+J99+K99+L99+M99+N99+O99+P99+Q99</f>
        <v>0</v>
      </c>
      <c r="I99" s="32">
        <f t="shared" si="32"/>
        <v>0</v>
      </c>
      <c r="J99" s="32">
        <f t="shared" si="32"/>
        <v>0</v>
      </c>
      <c r="K99" s="32">
        <f t="shared" si="32"/>
        <v>0</v>
      </c>
      <c r="L99" s="32">
        <f t="shared" si="32"/>
        <v>0</v>
      </c>
      <c r="M99" s="32">
        <f t="shared" si="32"/>
        <v>0</v>
      </c>
    </row>
    <row r="100" spans="1:13" ht="36" customHeight="1" x14ac:dyDescent="0.3">
      <c r="A100" s="136"/>
      <c r="B100" s="133"/>
      <c r="C100" s="4"/>
      <c r="D100" s="53" t="s">
        <v>60</v>
      </c>
      <c r="E100" s="6">
        <f t="shared" si="31"/>
        <v>0</v>
      </c>
      <c r="F100" s="6">
        <f>G100+H100+I100+J100+K100+L100+M100+N99+O99</f>
        <v>0</v>
      </c>
      <c r="G100" s="6">
        <f>H100+I100+J100+K100+L100+M100+N99+O99+P99</f>
        <v>0</v>
      </c>
      <c r="H100" s="6">
        <f>I100+J100+K100+L100+M100+N99+O99+P99+Q99</f>
        <v>0</v>
      </c>
      <c r="I100" s="6">
        <f>J100+K100+L100+M100+N99+O99+P99+Q99+R99</f>
        <v>0</v>
      </c>
      <c r="J100" s="6">
        <f>K100+L100+M100+N99+O99+P99+Q99+R99+S99</f>
        <v>0</v>
      </c>
      <c r="K100" s="6">
        <f>L100+M100+N99+O99+P99+Q99+R99+S99+T99</f>
        <v>0</v>
      </c>
      <c r="L100" s="6">
        <f>M100+N99+O99+P99+Q99+R99+S99+T99+U99</f>
        <v>0</v>
      </c>
      <c r="M100" s="6">
        <f>N99+O99+P99+Q99+R99+S99+T99+U99+V99</f>
        <v>0</v>
      </c>
    </row>
    <row r="101" spans="1:13" ht="17.25" customHeight="1" x14ac:dyDescent="0.3">
      <c r="A101" s="134" t="s">
        <v>53</v>
      </c>
      <c r="B101" s="131" t="s">
        <v>49</v>
      </c>
      <c r="C101" s="43" t="s">
        <v>28</v>
      </c>
      <c r="D101" s="44"/>
      <c r="E101" s="82">
        <f t="shared" si="31"/>
        <v>0</v>
      </c>
      <c r="F101" s="83">
        <v>0</v>
      </c>
      <c r="G101" s="83">
        <v>0</v>
      </c>
      <c r="H101" s="83">
        <v>0</v>
      </c>
      <c r="I101" s="83">
        <v>0</v>
      </c>
      <c r="J101" s="83">
        <v>0</v>
      </c>
      <c r="K101" s="83">
        <v>0</v>
      </c>
      <c r="L101" s="83">
        <v>0</v>
      </c>
      <c r="M101" s="83">
        <v>0</v>
      </c>
    </row>
    <row r="102" spans="1:13" ht="37.5" customHeight="1" x14ac:dyDescent="0.3">
      <c r="A102" s="135"/>
      <c r="B102" s="132"/>
      <c r="C102" s="51"/>
      <c r="D102" s="36" t="s">
        <v>59</v>
      </c>
      <c r="E102" s="6">
        <f t="shared" si="31"/>
        <v>0</v>
      </c>
      <c r="F102" s="6">
        <f>G102+H102+I102+J102+K102+L102+M102+N101+O101</f>
        <v>0</v>
      </c>
      <c r="G102" s="6">
        <f>H102+I102+J102+K102+L102+M102+N101+O101+P101</f>
        <v>0</v>
      </c>
      <c r="H102" s="6">
        <f>I102+J102+K102+L102+M102+N101+O101+P101+Q101</f>
        <v>0</v>
      </c>
      <c r="I102" s="6">
        <f>J102+K102+L102+M102+N101+O101+P101+Q101+R101</f>
        <v>0</v>
      </c>
      <c r="J102" s="6">
        <f>K102+L102+M102+N101+O101+P101+Q101+R101+S101</f>
        <v>0</v>
      </c>
      <c r="K102" s="6">
        <f>L102+M102+N101+O101+P101+Q101+R101+S101+T101</f>
        <v>0</v>
      </c>
      <c r="L102" s="6">
        <f>M102+N101+O101+P101+Q101+R101+S101+T101+U101</f>
        <v>0</v>
      </c>
      <c r="M102" s="6">
        <f>N101+O101+P101+Q101+R101+S101+T101+U101+V101</f>
        <v>0</v>
      </c>
    </row>
    <row r="103" spans="1:13" ht="37.5" customHeight="1" x14ac:dyDescent="0.3">
      <c r="A103" s="135"/>
      <c r="B103" s="132"/>
      <c r="C103" s="47" t="s">
        <v>22</v>
      </c>
      <c r="D103" s="4" t="s">
        <v>4</v>
      </c>
      <c r="E103" s="6">
        <f t="shared" si="31"/>
        <v>0</v>
      </c>
      <c r="F103" s="6">
        <f>G103+H103+I103+J103+K103+L103+M103+N102+O102</f>
        <v>0</v>
      </c>
      <c r="G103" s="6">
        <f>H103+I103+J103+K103+L103+M103+N102+O102+P102</f>
        <v>0</v>
      </c>
      <c r="H103" s="6">
        <f>I103+J103+K103+L103+M103+N102+O102+P102+Q102</f>
        <v>0</v>
      </c>
      <c r="I103" s="6">
        <f>J103+K103+L103+M103+N102+O102+P102+Q102+R102</f>
        <v>0</v>
      </c>
      <c r="J103" s="6">
        <f>K103+L103+M103+N102+O102+P102+Q102+R102+S102</f>
        <v>0</v>
      </c>
      <c r="K103" s="6">
        <f>L103+M103+N102+O102+P102+Q102+R102+S102+T102</f>
        <v>0</v>
      </c>
      <c r="L103" s="6">
        <f>M103+N102+O102+P102+Q102+R102+S102+T102+U102</f>
        <v>0</v>
      </c>
      <c r="M103" s="6">
        <f>N102+O102+P102+Q102+R102+S102+T102+U102+V102</f>
        <v>0</v>
      </c>
    </row>
    <row r="104" spans="1:13" ht="51.75" customHeight="1" x14ac:dyDescent="0.3">
      <c r="A104" s="135"/>
      <c r="B104" s="132"/>
      <c r="C104" s="47" t="s">
        <v>33</v>
      </c>
      <c r="D104" s="4" t="s">
        <v>5</v>
      </c>
      <c r="E104" s="6">
        <f t="shared" si="31"/>
        <v>0</v>
      </c>
      <c r="F104" s="6">
        <f>G104+H104+I104+J104+K104+L104+M104+N105+O105</f>
        <v>0</v>
      </c>
      <c r="G104" s="6">
        <f>H104+I104+J104+K104+L104+M104+N105+O105+P105</f>
        <v>0</v>
      </c>
      <c r="H104" s="6">
        <f>I104+J104+K104+L104+M104+N105+O105+P105+Q105</f>
        <v>0</v>
      </c>
      <c r="I104" s="6">
        <f>J104+K104+L104+M104+N105+O105+P105+Q105+R105</f>
        <v>0</v>
      </c>
      <c r="J104" s="6">
        <f>K104+L104+M104+N105+O105+P105+Q105+R105+S105</f>
        <v>0</v>
      </c>
      <c r="K104" s="6">
        <f>L104+M104+N105+O105+P105+Q105+R105+S105+T105</f>
        <v>0</v>
      </c>
      <c r="L104" s="6">
        <f>M104+N105+O105+P105+Q105+R105+S105+T105+U105</f>
        <v>0</v>
      </c>
      <c r="M104" s="6">
        <f>N105+O105+P105+Q105+R105+S105+T105+U105+V105</f>
        <v>0</v>
      </c>
    </row>
    <row r="105" spans="1:13" ht="32.25" customHeight="1" x14ac:dyDescent="0.3">
      <c r="A105" s="136"/>
      <c r="B105" s="133"/>
      <c r="C105" s="51"/>
      <c r="D105" s="53" t="s">
        <v>60</v>
      </c>
      <c r="E105" s="6">
        <f t="shared" si="31"/>
        <v>0</v>
      </c>
      <c r="F105" s="6">
        <f>G105+H105+I105+J105+K105+L105+M105+N104+O104</f>
        <v>0</v>
      </c>
      <c r="G105" s="6">
        <f>H105+I105+J105+K105+L105+M105+N104+O104+P104</f>
        <v>0</v>
      </c>
      <c r="H105" s="6">
        <f>I105+J105+K105+L105+M105+N104+O104+P104+Q104</f>
        <v>0</v>
      </c>
      <c r="I105" s="6">
        <f>J105+K105+L105+M105+N104+O104+P104+Q104+R104</f>
        <v>0</v>
      </c>
      <c r="J105" s="6">
        <f>K105+L105+M105+N104+O104+P104+Q104+R104+S104</f>
        <v>0</v>
      </c>
      <c r="K105" s="6">
        <f>L105+M105+N104+O104+P104+Q104+R104+S104+T104</f>
        <v>0</v>
      </c>
      <c r="L105" s="6">
        <f>M105+N104+O104+P104+Q104+R104+S104+T104+U104</f>
        <v>0</v>
      </c>
      <c r="M105" s="6">
        <f>N104+O104+P104+Q104+R104+S104+T104+U104+V104</f>
        <v>0</v>
      </c>
    </row>
    <row r="106" spans="1:13" ht="22.5" customHeight="1" x14ac:dyDescent="0.3">
      <c r="A106" s="134" t="s">
        <v>54</v>
      </c>
      <c r="B106" s="131" t="s">
        <v>50</v>
      </c>
      <c r="C106" s="43" t="s">
        <v>28</v>
      </c>
      <c r="D106" s="44"/>
      <c r="E106" s="82">
        <f t="shared" si="31"/>
        <v>0</v>
      </c>
      <c r="F106" s="83">
        <v>0</v>
      </c>
      <c r="G106" s="83">
        <v>0</v>
      </c>
      <c r="H106" s="83">
        <v>0</v>
      </c>
      <c r="I106" s="83">
        <v>0</v>
      </c>
      <c r="J106" s="83">
        <v>0</v>
      </c>
      <c r="K106" s="83">
        <v>0</v>
      </c>
      <c r="L106" s="83">
        <v>0</v>
      </c>
      <c r="M106" s="83">
        <v>0</v>
      </c>
    </row>
    <row r="107" spans="1:13" ht="22.5" customHeight="1" x14ac:dyDescent="0.3">
      <c r="A107" s="135"/>
      <c r="B107" s="132"/>
      <c r="C107" s="7"/>
      <c r="D107" s="36" t="s">
        <v>59</v>
      </c>
      <c r="E107" s="6">
        <f t="shared" si="31"/>
        <v>0</v>
      </c>
      <c r="F107" s="6">
        <f>G107+H107+I107+J107+K107+L107+M107+N106+O106</f>
        <v>0</v>
      </c>
      <c r="G107" s="6">
        <f>H107+I107+J107+K107+L107+M107+N106+O106+P106</f>
        <v>0</v>
      </c>
      <c r="H107" s="6">
        <f>I107+J107+K107+L107+M107+N106+O106+P106+Q106</f>
        <v>0</v>
      </c>
      <c r="I107" s="6">
        <f>J107+K107+L107+M107+N106+O106+P106+Q106+R106</f>
        <v>0</v>
      </c>
      <c r="J107" s="6">
        <f>K107+L107+M107+N106+O106+P106+Q106+R106+S106</f>
        <v>0</v>
      </c>
      <c r="K107" s="6">
        <f>L107+M107+N106+O106+P106+Q106+R106+S106+T106</f>
        <v>0</v>
      </c>
      <c r="L107" s="6">
        <f>M107+N106+O106+P106+Q106+R106+S106+T106+U106</f>
        <v>0</v>
      </c>
      <c r="M107" s="6">
        <f>N106+O106+P106+Q106+R106+S106+T106+U106+V106</f>
        <v>0</v>
      </c>
    </row>
    <row r="108" spans="1:13" ht="32.25" customHeight="1" x14ac:dyDescent="0.3">
      <c r="A108" s="135"/>
      <c r="B108" s="132"/>
      <c r="C108" s="47" t="s">
        <v>22</v>
      </c>
      <c r="D108" s="4" t="s">
        <v>4</v>
      </c>
      <c r="E108" s="6">
        <f t="shared" si="31"/>
        <v>0</v>
      </c>
      <c r="F108" s="6">
        <f t="shared" ref="F108:L109" si="33">G108+H108+I108+J108+K108+L108+M108+N108+O108</f>
        <v>0</v>
      </c>
      <c r="G108" s="6">
        <f t="shared" si="33"/>
        <v>0</v>
      </c>
      <c r="H108" s="6">
        <f t="shared" si="33"/>
        <v>0</v>
      </c>
      <c r="I108" s="6">
        <f t="shared" si="33"/>
        <v>0</v>
      </c>
      <c r="J108" s="6">
        <f t="shared" si="33"/>
        <v>0</v>
      </c>
      <c r="K108" s="6">
        <f t="shared" si="33"/>
        <v>0</v>
      </c>
      <c r="L108" s="6">
        <f t="shared" si="33"/>
        <v>0</v>
      </c>
      <c r="M108" s="6">
        <f t="shared" ref="M108:M109" si="34">N108+O108+P108+Q108+R108+S108+T108+U108+V108</f>
        <v>0</v>
      </c>
    </row>
    <row r="109" spans="1:13" ht="33.75" customHeight="1" x14ac:dyDescent="0.3">
      <c r="A109" s="135"/>
      <c r="B109" s="132"/>
      <c r="C109" s="47" t="s">
        <v>33</v>
      </c>
      <c r="D109" s="4" t="s">
        <v>5</v>
      </c>
      <c r="E109" s="6">
        <f t="shared" si="31"/>
        <v>0</v>
      </c>
      <c r="F109" s="6">
        <f t="shared" si="33"/>
        <v>0</v>
      </c>
      <c r="G109" s="6">
        <f t="shared" si="33"/>
        <v>0</v>
      </c>
      <c r="H109" s="6">
        <f t="shared" si="33"/>
        <v>0</v>
      </c>
      <c r="I109" s="6">
        <f t="shared" si="33"/>
        <v>0</v>
      </c>
      <c r="J109" s="6">
        <f t="shared" si="33"/>
        <v>0</v>
      </c>
      <c r="K109" s="6">
        <f t="shared" si="33"/>
        <v>0</v>
      </c>
      <c r="L109" s="6">
        <f t="shared" si="33"/>
        <v>0</v>
      </c>
      <c r="M109" s="6">
        <f t="shared" si="34"/>
        <v>0</v>
      </c>
    </row>
    <row r="110" spans="1:13" ht="30.75" customHeight="1" x14ac:dyDescent="0.3">
      <c r="A110" s="136"/>
      <c r="B110" s="133"/>
      <c r="C110" s="51"/>
      <c r="D110" s="53" t="s">
        <v>60</v>
      </c>
      <c r="E110" s="6">
        <f>F110+G110+H110+I110+K110+L110+M110</f>
        <v>0</v>
      </c>
      <c r="F110" s="6">
        <f>G110+H110+I110+J110+K110+L110+M110+N109+O109</f>
        <v>0</v>
      </c>
      <c r="G110" s="6">
        <f>H110+I110+J110+K110+L110+M110+N109+O109+P109</f>
        <v>0</v>
      </c>
      <c r="H110" s="6">
        <f>I110+J110+K110+L110+M110+N109+O109+P109+Q109</f>
        <v>0</v>
      </c>
      <c r="I110" s="6">
        <f>J110+K110+L110+M110+N109+O109+P109+Q109+R109</f>
        <v>0</v>
      </c>
      <c r="J110" s="6">
        <f>K110+L110+M110+N109+O109+P109+Q109+R109+S109</f>
        <v>0</v>
      </c>
      <c r="K110" s="6">
        <f>L110+M110+N109+O109+P109+Q109+R109+S109+T109</f>
        <v>0</v>
      </c>
      <c r="L110" s="6">
        <f>M110+N109+O109+P109+Q109+R109+S109+T109+U109</f>
        <v>0</v>
      </c>
      <c r="M110" s="6">
        <f>N109+O109+P109+Q109+R109+S109+T109+U109+V109</f>
        <v>0</v>
      </c>
    </row>
    <row r="111" spans="1:13" ht="30.75" customHeight="1" x14ac:dyDescent="0.3">
      <c r="A111" s="134" t="s">
        <v>55</v>
      </c>
      <c r="B111" s="131" t="s">
        <v>51</v>
      </c>
      <c r="C111" s="43" t="s">
        <v>28</v>
      </c>
      <c r="D111" s="43"/>
      <c r="E111" s="82">
        <f t="shared" ref="E111:E135" si="35">F111+G111+H111+I111+J111+K111+L111+M111</f>
        <v>0</v>
      </c>
      <c r="F111" s="82">
        <v>0</v>
      </c>
      <c r="G111" s="82">
        <v>0</v>
      </c>
      <c r="H111" s="82">
        <v>0</v>
      </c>
      <c r="I111" s="82">
        <v>0</v>
      </c>
      <c r="J111" s="82">
        <v>0</v>
      </c>
      <c r="K111" s="82">
        <v>0</v>
      </c>
      <c r="L111" s="82">
        <v>0</v>
      </c>
      <c r="M111" s="82">
        <v>0</v>
      </c>
    </row>
    <row r="112" spans="1:13" ht="25.5" customHeight="1" x14ac:dyDescent="0.3">
      <c r="A112" s="135"/>
      <c r="B112" s="132"/>
      <c r="C112" s="65"/>
      <c r="D112" s="36" t="s">
        <v>59</v>
      </c>
      <c r="E112" s="6">
        <f t="shared" si="35"/>
        <v>0</v>
      </c>
      <c r="F112" s="6">
        <f>G112+H112+I112+J112+K112+L112+M112+N111+O111</f>
        <v>0</v>
      </c>
      <c r="G112" s="6">
        <f>H112+I112+J112+K112+L112+M112+N111+O111+P111</f>
        <v>0</v>
      </c>
      <c r="H112" s="6">
        <f>I112+J112+K112+L112+M112+N111+O111+P111+Q111</f>
        <v>0</v>
      </c>
      <c r="I112" s="6">
        <f>J112+K112+L112+M112+N111+O111+P111+Q111+R111</f>
        <v>0</v>
      </c>
      <c r="J112" s="6">
        <f>K112+L112+M112+N111+O111+P111+Q111+R111+S111</f>
        <v>0</v>
      </c>
      <c r="K112" s="6">
        <f>L112+M112+N111+O111+P111+Q111+R111+S111+T111</f>
        <v>0</v>
      </c>
      <c r="L112" s="6">
        <f>M112+N111+O111+P111+Q111+R111+S111+T111+U111</f>
        <v>0</v>
      </c>
      <c r="M112" s="6">
        <f>N111+O111+P111+Q111+R111+S111+T111+U111+V111</f>
        <v>0</v>
      </c>
    </row>
    <row r="113" spans="1:13" ht="32.25" customHeight="1" x14ac:dyDescent="0.3">
      <c r="A113" s="135"/>
      <c r="B113" s="132"/>
      <c r="C113" s="47" t="s">
        <v>22</v>
      </c>
      <c r="D113" s="36" t="s">
        <v>4</v>
      </c>
      <c r="E113" s="6">
        <f t="shared" si="35"/>
        <v>0</v>
      </c>
      <c r="F113" s="6">
        <f>G113+H113+I113+J113+K113+L113+M113+N112+O112</f>
        <v>0</v>
      </c>
      <c r="G113" s="6">
        <f>H113+I113+J113+K113+L113+M113+N112+O112+P112</f>
        <v>0</v>
      </c>
      <c r="H113" s="6">
        <f>I113+J113+K113+L113+M113+N112+O112+P112+Q112</f>
        <v>0</v>
      </c>
      <c r="I113" s="6">
        <f>J113+K113+L113+M113+N112+O112+P112+Q112+R112</f>
        <v>0</v>
      </c>
      <c r="J113" s="6">
        <f>K113+L113+M113+N112+O112+P112+Q112+R112+S112</f>
        <v>0</v>
      </c>
      <c r="K113" s="6">
        <f>L113+M113+N112+O112+P112+Q112+R112+S112+T112</f>
        <v>0</v>
      </c>
      <c r="L113" s="6">
        <f>M113+N112+O112+P112+Q112+R112+S112+T112+U112</f>
        <v>0</v>
      </c>
      <c r="M113" s="6">
        <f>N112+O112+P112+Q112+R112+S112+T112+U112+V112</f>
        <v>0</v>
      </c>
    </row>
    <row r="114" spans="1:13" ht="49.5" customHeight="1" x14ac:dyDescent="0.3">
      <c r="A114" s="61"/>
      <c r="B114" s="132"/>
      <c r="C114" s="47" t="s">
        <v>33</v>
      </c>
      <c r="D114" s="36" t="s">
        <v>5</v>
      </c>
      <c r="E114" s="6">
        <f t="shared" si="35"/>
        <v>0</v>
      </c>
      <c r="F114" s="6">
        <f t="shared" ref="F114:L114" si="36">G114+H114+I114+J114+K114+L114+M114+N114+O114</f>
        <v>0</v>
      </c>
      <c r="G114" s="6">
        <f t="shared" si="36"/>
        <v>0</v>
      </c>
      <c r="H114" s="6">
        <f t="shared" si="36"/>
        <v>0</v>
      </c>
      <c r="I114" s="6">
        <f t="shared" si="36"/>
        <v>0</v>
      </c>
      <c r="J114" s="6">
        <f t="shared" si="36"/>
        <v>0</v>
      </c>
      <c r="K114" s="6">
        <f t="shared" si="36"/>
        <v>0</v>
      </c>
      <c r="L114" s="6">
        <f t="shared" si="36"/>
        <v>0</v>
      </c>
      <c r="M114" s="6">
        <f t="shared" ref="M114" si="37">N114+O114+P114+Q114+R114+S114+T114+U114+V114</f>
        <v>0</v>
      </c>
    </row>
    <row r="115" spans="1:13" ht="31.5" customHeight="1" x14ac:dyDescent="0.3">
      <c r="A115" s="61"/>
      <c r="B115" s="132"/>
      <c r="C115" s="64"/>
      <c r="D115" s="53" t="s">
        <v>60</v>
      </c>
      <c r="E115" s="59">
        <f t="shared" si="35"/>
        <v>0</v>
      </c>
      <c r="F115" s="59">
        <v>0</v>
      </c>
      <c r="G115" s="59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</row>
    <row r="116" spans="1:13" ht="39.75" customHeight="1" x14ac:dyDescent="0.3">
      <c r="A116" s="143" t="s">
        <v>58</v>
      </c>
      <c r="B116" s="143"/>
      <c r="C116" s="143"/>
      <c r="D116" s="43" t="s">
        <v>16</v>
      </c>
      <c r="E116" s="88">
        <f t="shared" si="35"/>
        <v>70000</v>
      </c>
      <c r="F116" s="8">
        <f>(F119+F118)</f>
        <v>70000</v>
      </c>
      <c r="G116" s="8">
        <f>(G119+G118)</f>
        <v>0</v>
      </c>
      <c r="H116" s="74">
        <f>I116+J116+K116+L116+M116+N120+O120+P120+Q120</f>
        <v>0</v>
      </c>
      <c r="I116" s="74">
        <f>J116+K116+L116+M116+N120+O120+P120+Q120+R120</f>
        <v>0</v>
      </c>
      <c r="J116" s="74">
        <f>K116+L116+M116+N120+O120+P120+Q120+R120+S120</f>
        <v>0</v>
      </c>
      <c r="K116" s="74">
        <f>L116+M116+N120+O120+P120+Q120+R120+S120+T120</f>
        <v>0</v>
      </c>
      <c r="L116" s="74">
        <f>M116+N120+O120+P120+Q120+R120+S120+T120+U120</f>
        <v>0</v>
      </c>
      <c r="M116" s="74">
        <f>N120+O120+P120+Q120+R120+S120+T120+U120+V120</f>
        <v>0</v>
      </c>
    </row>
    <row r="117" spans="1:13" ht="23.25" customHeight="1" x14ac:dyDescent="0.3">
      <c r="A117" s="143"/>
      <c r="B117" s="143"/>
      <c r="C117" s="143"/>
      <c r="D117" s="35" t="s">
        <v>59</v>
      </c>
      <c r="E117" s="59">
        <f t="shared" si="35"/>
        <v>0</v>
      </c>
      <c r="F117" s="59">
        <v>0</v>
      </c>
      <c r="G117" s="59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</row>
    <row r="118" spans="1:13" ht="25.5" customHeight="1" x14ac:dyDescent="0.3">
      <c r="A118" s="143"/>
      <c r="B118" s="143"/>
      <c r="C118" s="143"/>
      <c r="D118" s="35" t="s">
        <v>4</v>
      </c>
      <c r="E118" s="26">
        <f t="shared" si="35"/>
        <v>0</v>
      </c>
      <c r="F118" s="26">
        <f t="shared" ref="F118:M118" si="38">F98+F103+F108+F113</f>
        <v>0</v>
      </c>
      <c r="G118" s="26">
        <f t="shared" si="38"/>
        <v>0</v>
      </c>
      <c r="H118" s="26">
        <f t="shared" si="38"/>
        <v>0</v>
      </c>
      <c r="I118" s="26">
        <f t="shared" si="38"/>
        <v>0</v>
      </c>
      <c r="J118" s="26">
        <f t="shared" si="38"/>
        <v>0</v>
      </c>
      <c r="K118" s="26">
        <f t="shared" si="38"/>
        <v>0</v>
      </c>
      <c r="L118" s="26">
        <f t="shared" si="38"/>
        <v>0</v>
      </c>
      <c r="M118" s="26">
        <f t="shared" si="38"/>
        <v>0</v>
      </c>
    </row>
    <row r="119" spans="1:13" ht="22.5" customHeight="1" x14ac:dyDescent="0.3">
      <c r="A119" s="143"/>
      <c r="B119" s="143"/>
      <c r="C119" s="143"/>
      <c r="D119" s="35" t="s">
        <v>10</v>
      </c>
      <c r="E119" s="26">
        <f t="shared" si="35"/>
        <v>70000</v>
      </c>
      <c r="F119" s="26">
        <f t="shared" ref="F119:M119" si="39">F99+F104+F109+F114</f>
        <v>70000</v>
      </c>
      <c r="G119" s="26">
        <f t="shared" si="39"/>
        <v>0</v>
      </c>
      <c r="H119" s="26">
        <f t="shared" si="39"/>
        <v>0</v>
      </c>
      <c r="I119" s="26">
        <f t="shared" si="39"/>
        <v>0</v>
      </c>
      <c r="J119" s="26">
        <f t="shared" si="39"/>
        <v>0</v>
      </c>
      <c r="K119" s="26">
        <f t="shared" si="39"/>
        <v>0</v>
      </c>
      <c r="L119" s="26">
        <f t="shared" si="39"/>
        <v>0</v>
      </c>
      <c r="M119" s="26">
        <f t="shared" si="39"/>
        <v>0</v>
      </c>
    </row>
    <row r="120" spans="1:13" ht="31.5" customHeight="1" x14ac:dyDescent="0.3">
      <c r="A120" s="143"/>
      <c r="B120" s="143"/>
      <c r="C120" s="143"/>
      <c r="D120" s="63" t="s">
        <v>60</v>
      </c>
      <c r="E120" s="59">
        <f t="shared" si="35"/>
        <v>0</v>
      </c>
      <c r="F120" s="59">
        <v>0</v>
      </c>
      <c r="G120" s="59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</row>
    <row r="121" spans="1:13" ht="24.75" customHeight="1" x14ac:dyDescent="0.3">
      <c r="A121" s="128"/>
      <c r="B121" s="127" t="s">
        <v>64</v>
      </c>
      <c r="C121" s="43" t="s">
        <v>28</v>
      </c>
      <c r="D121" s="51"/>
      <c r="E121" s="89">
        <f t="shared" si="35"/>
        <v>0</v>
      </c>
      <c r="F121" s="75">
        <v>0</v>
      </c>
      <c r="G121" s="75">
        <v>0</v>
      </c>
      <c r="H121" s="74">
        <v>0</v>
      </c>
      <c r="I121" s="74">
        <v>0</v>
      </c>
      <c r="J121" s="74">
        <v>0</v>
      </c>
      <c r="K121" s="74">
        <v>0</v>
      </c>
      <c r="L121" s="74">
        <v>0</v>
      </c>
      <c r="M121" s="74">
        <v>0</v>
      </c>
    </row>
    <row r="122" spans="1:13" ht="24.75" customHeight="1" x14ac:dyDescent="0.3">
      <c r="A122" s="129"/>
      <c r="B122" s="127"/>
      <c r="C122" s="67"/>
      <c r="D122" s="36" t="s">
        <v>59</v>
      </c>
      <c r="E122" s="59">
        <f t="shared" si="35"/>
        <v>7</v>
      </c>
      <c r="F122" s="59">
        <v>0</v>
      </c>
      <c r="G122" s="59">
        <v>0</v>
      </c>
      <c r="H122" s="34">
        <v>7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</row>
    <row r="123" spans="1:13" ht="24.75" customHeight="1" x14ac:dyDescent="0.3">
      <c r="A123" s="129"/>
      <c r="B123" s="127"/>
      <c r="C123" s="67"/>
      <c r="D123" s="36" t="s">
        <v>4</v>
      </c>
      <c r="E123" s="59">
        <f t="shared" si="35"/>
        <v>0</v>
      </c>
      <c r="F123" s="59">
        <v>0</v>
      </c>
      <c r="G123" s="59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</row>
    <row r="124" spans="1:13" ht="24.75" customHeight="1" x14ac:dyDescent="0.3">
      <c r="A124" s="129"/>
      <c r="B124" s="127"/>
      <c r="C124" s="67"/>
      <c r="D124" s="36" t="s">
        <v>5</v>
      </c>
      <c r="E124" s="59">
        <f t="shared" si="35"/>
        <v>0</v>
      </c>
      <c r="F124" s="59">
        <v>0</v>
      </c>
      <c r="G124" s="59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</row>
    <row r="125" spans="1:13" ht="24.75" customHeight="1" x14ac:dyDescent="0.3">
      <c r="A125" s="130"/>
      <c r="B125" s="127"/>
      <c r="C125" s="67"/>
      <c r="D125" s="53" t="s">
        <v>60</v>
      </c>
      <c r="E125" s="59">
        <f t="shared" si="35"/>
        <v>0</v>
      </c>
      <c r="F125" s="59">
        <v>0</v>
      </c>
      <c r="G125" s="59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</row>
    <row r="126" spans="1:13" ht="31.5" customHeight="1" x14ac:dyDescent="0.3">
      <c r="A126" s="126" t="s">
        <v>20</v>
      </c>
      <c r="B126" s="126"/>
      <c r="C126" s="126"/>
      <c r="D126" s="37" t="s">
        <v>16</v>
      </c>
      <c r="E126" s="118">
        <f>F126+G126+H126+I126+J126+K126+L126+M126</f>
        <v>25428716.93</v>
      </c>
      <c r="F126" s="117">
        <f>F127+F128+F129+F130</f>
        <v>15634416.930000002</v>
      </c>
      <c r="G126" s="97">
        <f>G116+G85+G49</f>
        <v>7375500</v>
      </c>
      <c r="H126" s="112">
        <f>H116+H85+H49</f>
        <v>2418800</v>
      </c>
      <c r="I126" s="74">
        <f>J126+K126+L126+M126+N130+O130+P130+Q130+R130</f>
        <v>0</v>
      </c>
      <c r="J126" s="74">
        <f>K126+L126+M126+N130+O130+P130+Q130+R130+S130</f>
        <v>0</v>
      </c>
      <c r="K126" s="74">
        <f>L126+M126+N130+O130+P130+Q130+R130+S130+T130</f>
        <v>0</v>
      </c>
      <c r="L126" s="74">
        <f>M126+N130+O130+P130+Q130+R130+S130+T130+U130</f>
        <v>0</v>
      </c>
      <c r="M126" s="74">
        <f>N130+O130+P130+Q130+R130+S130+T130+U130+V130</f>
        <v>0</v>
      </c>
    </row>
    <row r="127" spans="1:13" ht="24.75" customHeight="1" x14ac:dyDescent="0.3">
      <c r="A127" s="126"/>
      <c r="B127" s="126"/>
      <c r="C127" s="126"/>
      <c r="D127" s="46" t="s">
        <v>59</v>
      </c>
      <c r="E127" s="115">
        <f>E117+E86+E50</f>
        <v>0</v>
      </c>
      <c r="F127" s="115">
        <v>0</v>
      </c>
      <c r="G127" s="59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</row>
    <row r="128" spans="1:13" ht="24.75" customHeight="1" x14ac:dyDescent="0.3">
      <c r="A128" s="126"/>
      <c r="B128" s="126"/>
      <c r="C128" s="126"/>
      <c r="D128" s="46" t="s">
        <v>4</v>
      </c>
      <c r="E128" s="26">
        <f t="shared" si="35"/>
        <v>313400</v>
      </c>
      <c r="F128" s="73">
        <f t="shared" ref="F128:H130" si="40">F118+F87+F51</f>
        <v>183600</v>
      </c>
      <c r="G128" s="73">
        <f t="shared" si="40"/>
        <v>61000</v>
      </c>
      <c r="H128" s="73">
        <f t="shared" si="40"/>
        <v>68800</v>
      </c>
      <c r="I128" s="73">
        <f t="shared" ref="I128:M128" si="41">I51+I87+I118</f>
        <v>0</v>
      </c>
      <c r="J128" s="73">
        <f t="shared" si="41"/>
        <v>0</v>
      </c>
      <c r="K128" s="73">
        <f t="shared" si="41"/>
        <v>0</v>
      </c>
      <c r="L128" s="73">
        <f t="shared" si="41"/>
        <v>0</v>
      </c>
      <c r="M128" s="73">
        <f t="shared" si="41"/>
        <v>0</v>
      </c>
    </row>
    <row r="129" spans="1:13" ht="15.75" customHeight="1" x14ac:dyDescent="0.3">
      <c r="A129" s="126"/>
      <c r="B129" s="126"/>
      <c r="C129" s="126"/>
      <c r="D129" s="46" t="s">
        <v>10</v>
      </c>
      <c r="E129" s="119">
        <f t="shared" si="35"/>
        <v>25115316.93</v>
      </c>
      <c r="F129" s="73">
        <f>F119+F88+F52</f>
        <v>15450816.930000002</v>
      </c>
      <c r="G129" s="73">
        <f>G119+G88+G52</f>
        <v>7314500</v>
      </c>
      <c r="H129" s="73">
        <f t="shared" si="40"/>
        <v>2350000</v>
      </c>
      <c r="I129" s="73">
        <f t="shared" ref="I129:M129" si="42">I52+I88+I119</f>
        <v>0</v>
      </c>
      <c r="J129" s="73">
        <f t="shared" si="42"/>
        <v>0</v>
      </c>
      <c r="K129" s="73">
        <f t="shared" si="42"/>
        <v>0</v>
      </c>
      <c r="L129" s="73">
        <f t="shared" si="42"/>
        <v>0</v>
      </c>
      <c r="M129" s="73">
        <f t="shared" si="42"/>
        <v>0</v>
      </c>
    </row>
    <row r="130" spans="1:13" ht="29.25" customHeight="1" x14ac:dyDescent="0.3">
      <c r="A130" s="126"/>
      <c r="B130" s="126"/>
      <c r="C130" s="126"/>
      <c r="D130" s="63" t="s">
        <v>60</v>
      </c>
      <c r="E130" s="59">
        <f t="shared" si="35"/>
        <v>0</v>
      </c>
      <c r="F130" s="59">
        <f t="shared" si="40"/>
        <v>0</v>
      </c>
      <c r="G130" s="59">
        <f t="shared" si="40"/>
        <v>0</v>
      </c>
      <c r="H130" s="34">
        <f t="shared" si="40"/>
        <v>0</v>
      </c>
      <c r="I130" s="34">
        <f>I121+I89+I53</f>
        <v>0</v>
      </c>
      <c r="J130" s="34">
        <f>J120+J89+J53</f>
        <v>0</v>
      </c>
      <c r="K130" s="34">
        <f>K120+K89+K53</f>
        <v>0</v>
      </c>
      <c r="L130" s="34">
        <f>L120+L89+L53</f>
        <v>0</v>
      </c>
      <c r="M130" s="34">
        <f>M120+M89+M53</f>
        <v>0</v>
      </c>
    </row>
    <row r="131" spans="1:13" ht="30" customHeight="1" x14ac:dyDescent="0.3">
      <c r="A131" s="12"/>
      <c r="B131" s="148" t="s">
        <v>31</v>
      </c>
      <c r="C131" s="43" t="s">
        <v>28</v>
      </c>
      <c r="D131" s="76"/>
      <c r="E131" s="75">
        <f t="shared" si="35"/>
        <v>0</v>
      </c>
      <c r="F131" s="75">
        <v>0</v>
      </c>
      <c r="G131" s="75">
        <v>0</v>
      </c>
      <c r="H131" s="74">
        <v>0</v>
      </c>
      <c r="I131" s="74">
        <v>0</v>
      </c>
      <c r="J131" s="74">
        <v>0</v>
      </c>
      <c r="K131" s="74">
        <v>0</v>
      </c>
      <c r="L131" s="74">
        <v>0</v>
      </c>
      <c r="M131" s="74">
        <v>0</v>
      </c>
    </row>
    <row r="132" spans="1:13" ht="30" customHeight="1" x14ac:dyDescent="0.3">
      <c r="A132" s="12"/>
      <c r="B132" s="148"/>
      <c r="C132" s="69"/>
      <c r="D132" s="46" t="s">
        <v>59</v>
      </c>
      <c r="E132" s="59">
        <f t="shared" si="35"/>
        <v>0</v>
      </c>
      <c r="F132" s="59">
        <v>0</v>
      </c>
      <c r="G132" s="59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</row>
    <row r="133" spans="1:13" ht="30" customHeight="1" x14ac:dyDescent="0.3">
      <c r="A133" s="12"/>
      <c r="B133" s="148"/>
      <c r="C133" s="69"/>
      <c r="D133" s="46" t="s">
        <v>4</v>
      </c>
      <c r="E133" s="59">
        <f t="shared" si="35"/>
        <v>0</v>
      </c>
      <c r="F133" s="59">
        <v>0</v>
      </c>
      <c r="G133" s="59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</row>
    <row r="134" spans="1:13" ht="30" customHeight="1" x14ac:dyDescent="0.3">
      <c r="A134" s="12"/>
      <c r="B134" s="148"/>
      <c r="C134" s="69"/>
      <c r="D134" s="46" t="s">
        <v>10</v>
      </c>
      <c r="E134" s="59">
        <f t="shared" si="35"/>
        <v>0</v>
      </c>
      <c r="F134" s="59">
        <v>0</v>
      </c>
      <c r="G134" s="59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</row>
    <row r="135" spans="1:13" ht="30" customHeight="1" x14ac:dyDescent="0.3">
      <c r="A135" s="12"/>
      <c r="B135" s="161"/>
      <c r="C135" s="69"/>
      <c r="D135" s="63" t="s">
        <v>60</v>
      </c>
      <c r="E135" s="59">
        <f t="shared" si="35"/>
        <v>0</v>
      </c>
      <c r="F135" s="59">
        <v>0</v>
      </c>
      <c r="G135" s="59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</row>
    <row r="136" spans="1:13" ht="30" customHeight="1" x14ac:dyDescent="0.3">
      <c r="A136" s="69"/>
      <c r="B136" s="182" t="s">
        <v>61</v>
      </c>
      <c r="C136" s="183"/>
      <c r="D136" s="183"/>
      <c r="E136" s="183"/>
      <c r="F136" s="183"/>
      <c r="G136" s="183"/>
      <c r="H136" s="183"/>
      <c r="I136" s="183"/>
      <c r="J136" s="183"/>
      <c r="K136" s="183"/>
      <c r="L136" s="183"/>
      <c r="M136" s="184"/>
    </row>
    <row r="137" spans="1:13" ht="27" customHeight="1" x14ac:dyDescent="0.3">
      <c r="A137" s="12"/>
      <c r="B137" s="163" t="s">
        <v>65</v>
      </c>
      <c r="C137" s="43" t="s">
        <v>28</v>
      </c>
      <c r="D137" s="77"/>
      <c r="E137" s="75">
        <f t="shared" ref="E137:E156" si="43">F137+G137+H137+I137+J137+K137+L137+M137</f>
        <v>0</v>
      </c>
      <c r="F137" s="75">
        <v>0</v>
      </c>
      <c r="G137" s="75">
        <v>0</v>
      </c>
      <c r="H137" s="74">
        <v>0</v>
      </c>
      <c r="I137" s="74">
        <v>0</v>
      </c>
      <c r="J137" s="74">
        <v>0</v>
      </c>
      <c r="K137" s="74">
        <v>0</v>
      </c>
      <c r="L137" s="74">
        <v>0</v>
      </c>
      <c r="M137" s="74">
        <v>0</v>
      </c>
    </row>
    <row r="138" spans="1:13" ht="30" customHeight="1" x14ac:dyDescent="0.3">
      <c r="A138" s="12"/>
      <c r="B138" s="148"/>
      <c r="C138" s="7"/>
      <c r="D138" s="46" t="s">
        <v>59</v>
      </c>
      <c r="E138" s="59">
        <f t="shared" si="43"/>
        <v>0</v>
      </c>
      <c r="F138" s="59">
        <v>0</v>
      </c>
      <c r="G138" s="59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</row>
    <row r="139" spans="1:13" ht="30" customHeight="1" x14ac:dyDescent="0.3">
      <c r="A139" s="12"/>
      <c r="B139" s="148"/>
      <c r="C139" s="7"/>
      <c r="D139" s="46" t="s">
        <v>4</v>
      </c>
      <c r="E139" s="59">
        <f t="shared" si="43"/>
        <v>0</v>
      </c>
      <c r="F139" s="59">
        <v>0</v>
      </c>
      <c r="G139" s="59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</row>
    <row r="140" spans="1:13" ht="30" customHeight="1" x14ac:dyDescent="0.3">
      <c r="A140" s="12"/>
      <c r="B140" s="148"/>
      <c r="C140" s="7"/>
      <c r="D140" s="46" t="s">
        <v>10</v>
      </c>
      <c r="E140" s="59">
        <f t="shared" si="43"/>
        <v>0</v>
      </c>
      <c r="F140" s="59">
        <v>0</v>
      </c>
      <c r="G140" s="59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</row>
    <row r="141" spans="1:13" ht="30" customHeight="1" x14ac:dyDescent="0.3">
      <c r="A141" s="12"/>
      <c r="B141" s="148"/>
      <c r="C141" s="70"/>
      <c r="D141" s="63" t="s">
        <v>60</v>
      </c>
      <c r="E141" s="59">
        <f t="shared" si="43"/>
        <v>0</v>
      </c>
      <c r="F141" s="59">
        <v>0</v>
      </c>
      <c r="G141" s="59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</row>
    <row r="142" spans="1:13" ht="30" customHeight="1" x14ac:dyDescent="0.3">
      <c r="A142" s="12"/>
      <c r="B142" s="185" t="s">
        <v>63</v>
      </c>
      <c r="C142" s="43" t="s">
        <v>28</v>
      </c>
      <c r="D142" s="78"/>
      <c r="E142" s="75">
        <f t="shared" si="43"/>
        <v>0</v>
      </c>
      <c r="F142" s="75">
        <v>0</v>
      </c>
      <c r="G142" s="75">
        <v>0</v>
      </c>
      <c r="H142" s="74">
        <v>0</v>
      </c>
      <c r="I142" s="74">
        <v>0</v>
      </c>
      <c r="J142" s="74">
        <v>0</v>
      </c>
      <c r="K142" s="74">
        <v>0</v>
      </c>
      <c r="L142" s="74">
        <v>0</v>
      </c>
      <c r="M142" s="74">
        <v>0</v>
      </c>
    </row>
    <row r="143" spans="1:13" ht="30" customHeight="1" x14ac:dyDescent="0.3">
      <c r="A143" s="12"/>
      <c r="B143" s="185"/>
      <c r="C143" s="7"/>
      <c r="D143" s="46" t="s">
        <v>59</v>
      </c>
      <c r="E143" s="59">
        <f t="shared" si="43"/>
        <v>0</v>
      </c>
      <c r="F143" s="59">
        <v>0</v>
      </c>
      <c r="G143" s="59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</row>
    <row r="144" spans="1:13" ht="30" customHeight="1" x14ac:dyDescent="0.3">
      <c r="A144" s="12"/>
      <c r="B144" s="185"/>
      <c r="C144" s="7"/>
      <c r="D144" s="46" t="s">
        <v>4</v>
      </c>
      <c r="E144" s="59">
        <f t="shared" si="43"/>
        <v>0</v>
      </c>
      <c r="F144" s="59">
        <v>0</v>
      </c>
      <c r="G144" s="59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</row>
    <row r="145" spans="1:13" ht="30" customHeight="1" x14ac:dyDescent="0.3">
      <c r="A145" s="12"/>
      <c r="B145" s="185"/>
      <c r="C145" s="7"/>
      <c r="D145" s="46" t="s">
        <v>10</v>
      </c>
      <c r="E145" s="59">
        <f t="shared" si="43"/>
        <v>0</v>
      </c>
      <c r="F145" s="59">
        <v>0</v>
      </c>
      <c r="G145" s="59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</row>
    <row r="146" spans="1:13" ht="30" customHeight="1" x14ac:dyDescent="0.3">
      <c r="A146" s="12"/>
      <c r="B146" s="185"/>
      <c r="C146" s="69"/>
      <c r="D146" s="63" t="s">
        <v>60</v>
      </c>
      <c r="E146" s="59">
        <f t="shared" si="43"/>
        <v>0</v>
      </c>
      <c r="F146" s="59">
        <v>0</v>
      </c>
      <c r="G146" s="59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</row>
    <row r="147" spans="1:13" ht="28.5" customHeight="1" x14ac:dyDescent="0.3">
      <c r="A147" s="12"/>
      <c r="B147" s="186" t="s">
        <v>66</v>
      </c>
      <c r="C147" s="79" t="s">
        <v>28</v>
      </c>
      <c r="D147" s="80"/>
      <c r="E147" s="75">
        <f t="shared" si="43"/>
        <v>0</v>
      </c>
      <c r="F147" s="75">
        <v>0</v>
      </c>
      <c r="G147" s="75">
        <v>0</v>
      </c>
      <c r="H147" s="74">
        <v>0</v>
      </c>
      <c r="I147" s="74">
        <v>0</v>
      </c>
      <c r="J147" s="74">
        <v>0</v>
      </c>
      <c r="K147" s="74">
        <v>0</v>
      </c>
      <c r="L147" s="74">
        <v>0</v>
      </c>
      <c r="M147" s="74">
        <v>0</v>
      </c>
    </row>
    <row r="148" spans="1:13" ht="30" customHeight="1" x14ac:dyDescent="0.3">
      <c r="A148" s="12"/>
      <c r="B148" s="186"/>
      <c r="C148" s="68"/>
      <c r="D148" s="46" t="s">
        <v>59</v>
      </c>
      <c r="E148" s="59">
        <f t="shared" si="43"/>
        <v>0</v>
      </c>
      <c r="F148" s="59">
        <v>0</v>
      </c>
      <c r="G148" s="59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</row>
    <row r="149" spans="1:13" ht="30" customHeight="1" x14ac:dyDescent="0.3">
      <c r="A149" s="12"/>
      <c r="B149" s="186"/>
      <c r="C149" s="68"/>
      <c r="D149" s="46" t="s">
        <v>4</v>
      </c>
      <c r="E149" s="59">
        <f t="shared" si="43"/>
        <v>0</v>
      </c>
      <c r="F149" s="59">
        <v>0</v>
      </c>
      <c r="G149" s="59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</row>
    <row r="150" spans="1:13" ht="30" customHeight="1" x14ac:dyDescent="0.3">
      <c r="A150" s="12"/>
      <c r="B150" s="186"/>
      <c r="C150" s="68"/>
      <c r="D150" s="46" t="s">
        <v>10</v>
      </c>
      <c r="E150" s="59">
        <f t="shared" si="43"/>
        <v>0</v>
      </c>
      <c r="F150" s="59">
        <v>0</v>
      </c>
      <c r="G150" s="59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</row>
    <row r="151" spans="1:13" ht="30" customHeight="1" x14ac:dyDescent="0.3">
      <c r="A151" s="12"/>
      <c r="B151" s="186"/>
      <c r="C151" s="68"/>
      <c r="D151" s="63" t="s">
        <v>60</v>
      </c>
      <c r="E151" s="59">
        <f t="shared" si="43"/>
        <v>0</v>
      </c>
      <c r="F151" s="59">
        <v>0</v>
      </c>
      <c r="G151" s="59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</row>
    <row r="152" spans="1:13" ht="30" customHeight="1" x14ac:dyDescent="0.3">
      <c r="A152" s="12"/>
      <c r="B152" s="187" t="s">
        <v>32</v>
      </c>
      <c r="C152" s="43" t="s">
        <v>28</v>
      </c>
      <c r="D152" s="80"/>
      <c r="E152" s="90">
        <f>F152+G152+H152+I152+J152+K152+L152+M152</f>
        <v>25428716.93</v>
      </c>
      <c r="F152" s="97">
        <f t="shared" ref="F152:M154" si="44">F126</f>
        <v>15634416.930000002</v>
      </c>
      <c r="G152" s="97">
        <f>G126</f>
        <v>7375500</v>
      </c>
      <c r="H152" s="113">
        <f t="shared" si="44"/>
        <v>2418800</v>
      </c>
      <c r="I152" s="74">
        <f t="shared" si="44"/>
        <v>0</v>
      </c>
      <c r="J152" s="74">
        <f t="shared" si="44"/>
        <v>0</v>
      </c>
      <c r="K152" s="74">
        <f t="shared" si="44"/>
        <v>0</v>
      </c>
      <c r="L152" s="74">
        <f t="shared" si="44"/>
        <v>0</v>
      </c>
      <c r="M152" s="74">
        <f t="shared" si="44"/>
        <v>0</v>
      </c>
    </row>
    <row r="153" spans="1:13" ht="30" customHeight="1" x14ac:dyDescent="0.3">
      <c r="A153" s="12"/>
      <c r="B153" s="188"/>
      <c r="C153" s="69"/>
      <c r="D153" s="46" t="s">
        <v>59</v>
      </c>
      <c r="E153" s="99">
        <f t="shared" si="43"/>
        <v>0</v>
      </c>
      <c r="F153" s="99">
        <f t="shared" si="44"/>
        <v>0</v>
      </c>
      <c r="G153" s="99">
        <f t="shared" si="44"/>
        <v>0</v>
      </c>
      <c r="H153" s="34">
        <f t="shared" si="44"/>
        <v>0</v>
      </c>
      <c r="I153" s="34">
        <f t="shared" si="44"/>
        <v>0</v>
      </c>
      <c r="J153" s="34">
        <f t="shared" si="44"/>
        <v>0</v>
      </c>
      <c r="K153" s="34">
        <f t="shared" si="44"/>
        <v>0</v>
      </c>
      <c r="L153" s="34">
        <f t="shared" si="44"/>
        <v>0</v>
      </c>
      <c r="M153" s="34">
        <f t="shared" si="44"/>
        <v>0</v>
      </c>
    </row>
    <row r="154" spans="1:13" ht="30" customHeight="1" x14ac:dyDescent="0.3">
      <c r="A154" s="12"/>
      <c r="B154" s="188"/>
      <c r="C154" s="69"/>
      <c r="D154" s="102" t="s">
        <v>4</v>
      </c>
      <c r="E154" s="98">
        <f t="shared" si="43"/>
        <v>313400</v>
      </c>
      <c r="F154" s="101">
        <f t="shared" si="44"/>
        <v>183600</v>
      </c>
      <c r="G154" s="101">
        <f t="shared" si="44"/>
        <v>61000</v>
      </c>
      <c r="H154" s="101">
        <f t="shared" si="44"/>
        <v>68800</v>
      </c>
      <c r="I154" s="34">
        <f t="shared" si="44"/>
        <v>0</v>
      </c>
      <c r="J154" s="34">
        <f t="shared" si="44"/>
        <v>0</v>
      </c>
      <c r="K154" s="34">
        <f t="shared" si="44"/>
        <v>0</v>
      </c>
      <c r="L154" s="34">
        <f t="shared" si="44"/>
        <v>0</v>
      </c>
      <c r="M154" s="34">
        <f t="shared" si="44"/>
        <v>0</v>
      </c>
    </row>
    <row r="155" spans="1:13" ht="30" customHeight="1" x14ac:dyDescent="0.3">
      <c r="A155" s="12"/>
      <c r="B155" s="188"/>
      <c r="C155" s="69"/>
      <c r="D155" s="102" t="s">
        <v>10</v>
      </c>
      <c r="E155" s="19">
        <f t="shared" si="43"/>
        <v>25115316.93</v>
      </c>
      <c r="F155" s="101">
        <f t="shared" ref="F155:I156" si="45">F129</f>
        <v>15450816.930000002</v>
      </c>
      <c r="G155" s="101">
        <f t="shared" si="45"/>
        <v>7314500</v>
      </c>
      <c r="H155" s="101">
        <f t="shared" si="45"/>
        <v>2350000</v>
      </c>
      <c r="I155" s="34">
        <f t="shared" si="45"/>
        <v>0</v>
      </c>
      <c r="J155" s="34">
        <f>J128</f>
        <v>0</v>
      </c>
      <c r="K155" s="34">
        <f t="shared" ref="K155:M156" si="46">K129</f>
        <v>0</v>
      </c>
      <c r="L155" s="34">
        <f t="shared" si="46"/>
        <v>0</v>
      </c>
      <c r="M155" s="34">
        <f t="shared" si="46"/>
        <v>0</v>
      </c>
    </row>
    <row r="156" spans="1:13" ht="30" customHeight="1" x14ac:dyDescent="0.3">
      <c r="A156" s="12"/>
      <c r="B156" s="189"/>
      <c r="C156" s="69"/>
      <c r="D156" s="63" t="s">
        <v>60</v>
      </c>
      <c r="E156" s="99">
        <f t="shared" si="43"/>
        <v>0</v>
      </c>
      <c r="F156" s="99">
        <f t="shared" si="45"/>
        <v>0</v>
      </c>
      <c r="G156" s="99">
        <f t="shared" si="45"/>
        <v>0</v>
      </c>
      <c r="H156" s="34">
        <f t="shared" si="45"/>
        <v>0</v>
      </c>
      <c r="I156" s="34">
        <f t="shared" si="45"/>
        <v>0</v>
      </c>
      <c r="J156" s="34">
        <f>J130</f>
        <v>0</v>
      </c>
      <c r="K156" s="34">
        <f t="shared" si="46"/>
        <v>0</v>
      </c>
      <c r="L156" s="34">
        <f t="shared" si="46"/>
        <v>0</v>
      </c>
      <c r="M156" s="34">
        <f t="shared" si="46"/>
        <v>0</v>
      </c>
    </row>
    <row r="157" spans="1:13" ht="30" customHeight="1" x14ac:dyDescent="0.3">
      <c r="A157" s="12"/>
      <c r="B157" s="182" t="s">
        <v>61</v>
      </c>
      <c r="C157" s="183"/>
      <c r="D157" s="183"/>
      <c r="E157" s="183"/>
      <c r="F157" s="183"/>
      <c r="G157" s="183"/>
      <c r="H157" s="183"/>
      <c r="I157" s="183"/>
      <c r="J157" s="183"/>
      <c r="K157" s="183"/>
      <c r="L157" s="183"/>
      <c r="M157" s="184"/>
    </row>
    <row r="158" spans="1:13" ht="30.75" customHeight="1" x14ac:dyDescent="0.3">
      <c r="A158" s="12"/>
      <c r="B158" s="186" t="s">
        <v>62</v>
      </c>
      <c r="C158" s="43" t="s">
        <v>28</v>
      </c>
      <c r="D158" s="80"/>
      <c r="E158" s="8">
        <f>F158+G158+H158+I158+J158+K158+L158+M158</f>
        <v>681687.1</v>
      </c>
      <c r="F158" s="8">
        <f>F159+F160+F161+F162</f>
        <v>519437.1</v>
      </c>
      <c r="G158" s="8">
        <f>G159+G160+G161+G162</f>
        <v>76250</v>
      </c>
      <c r="H158" s="8">
        <f>H159+H160+H161+H162</f>
        <v>86000</v>
      </c>
      <c r="I158" s="74">
        <f t="shared" ref="I158:L158" si="47">I159+I160+I161+I162</f>
        <v>0</v>
      </c>
      <c r="J158" s="74">
        <f t="shared" si="47"/>
        <v>0</v>
      </c>
      <c r="K158" s="74">
        <f t="shared" si="47"/>
        <v>0</v>
      </c>
      <c r="L158" s="74">
        <f t="shared" si="47"/>
        <v>0</v>
      </c>
      <c r="M158" s="74">
        <f>M159+M161+M160+M162</f>
        <v>0</v>
      </c>
    </row>
    <row r="159" spans="1:13" ht="30" customHeight="1" x14ac:dyDescent="0.3">
      <c r="A159" s="12"/>
      <c r="B159" s="186"/>
      <c r="C159" s="69"/>
      <c r="D159" s="46" t="s">
        <v>59</v>
      </c>
      <c r="E159" s="6">
        <f t="shared" ref="E159:E185" si="48">F159+G159+H159+I159+J159+K159+L159+M159</f>
        <v>0</v>
      </c>
      <c r="F159" s="6">
        <f>G159+H159+I159+J159+K159+L159+M159+N158+O158</f>
        <v>0</v>
      </c>
      <c r="G159" s="6">
        <f>H159+I159+J159+K159+L159+M159+N158+O158+P158</f>
        <v>0</v>
      </c>
      <c r="H159" s="6">
        <f>I159+J159+K159+L159+M159+N158+O158+P158+Q158</f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</row>
    <row r="160" spans="1:13" ht="30" customHeight="1" x14ac:dyDescent="0.3">
      <c r="A160" s="12"/>
      <c r="B160" s="186"/>
      <c r="C160" s="69"/>
      <c r="D160" s="46" t="s">
        <v>4</v>
      </c>
      <c r="E160" s="96">
        <f>F160+G160+H160+I160+J160+K160+L160+M160</f>
        <v>313400</v>
      </c>
      <c r="F160" s="96">
        <f>60400+123200</f>
        <v>183600</v>
      </c>
      <c r="G160" s="96">
        <v>61000</v>
      </c>
      <c r="H160" s="96">
        <v>68800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</row>
    <row r="161" spans="1:13" ht="30" customHeight="1" x14ac:dyDescent="0.3">
      <c r="A161" s="12"/>
      <c r="B161" s="186"/>
      <c r="C161" s="69"/>
      <c r="D161" s="46" t="s">
        <v>10</v>
      </c>
      <c r="E161" s="6">
        <f>F161+G161+H161+I161+J161+K161+L161+M161</f>
        <v>368287.1</v>
      </c>
      <c r="F161" s="6">
        <v>335837.1</v>
      </c>
      <c r="G161" s="6">
        <v>15250</v>
      </c>
      <c r="H161" s="6">
        <v>17200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</row>
    <row r="162" spans="1:13" ht="30" customHeight="1" x14ac:dyDescent="0.3">
      <c r="A162" s="12"/>
      <c r="B162" s="186"/>
      <c r="C162" s="69"/>
      <c r="D162" s="63" t="s">
        <v>60</v>
      </c>
      <c r="E162" s="6">
        <f t="shared" si="48"/>
        <v>0</v>
      </c>
      <c r="F162" s="6">
        <f>G162+H162+I162+J162+K162+L162+M162+N161+O161</f>
        <v>0</v>
      </c>
      <c r="G162" s="6">
        <f>H162+I162+J162+K162+L162+M162+N161+O161+P161</f>
        <v>0</v>
      </c>
      <c r="H162" s="6">
        <f>I162+J162+K162+L162+M162+N161+O161+P161+Q161</f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</row>
    <row r="163" spans="1:13" ht="39" customHeight="1" x14ac:dyDescent="0.3">
      <c r="A163" s="12"/>
      <c r="B163" s="186" t="s">
        <v>70</v>
      </c>
      <c r="C163" s="81" t="s">
        <v>28</v>
      </c>
      <c r="D163" s="43"/>
      <c r="E163" s="75">
        <f t="shared" si="48"/>
        <v>0</v>
      </c>
      <c r="F163" s="75">
        <v>0</v>
      </c>
      <c r="G163" s="75">
        <v>0</v>
      </c>
      <c r="H163" s="74">
        <v>0</v>
      </c>
      <c r="I163" s="74">
        <v>0</v>
      </c>
      <c r="J163" s="74">
        <v>0</v>
      </c>
      <c r="K163" s="74">
        <v>0</v>
      </c>
      <c r="L163" s="74">
        <v>0</v>
      </c>
      <c r="M163" s="74">
        <v>0</v>
      </c>
    </row>
    <row r="164" spans="1:13" ht="30" customHeight="1" x14ac:dyDescent="0.3">
      <c r="A164" s="12"/>
      <c r="B164" s="186"/>
      <c r="C164" s="69"/>
      <c r="D164" s="46" t="s">
        <v>59</v>
      </c>
      <c r="E164" s="59">
        <f t="shared" si="48"/>
        <v>0</v>
      </c>
      <c r="F164" s="59">
        <v>0</v>
      </c>
      <c r="G164" s="59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</row>
    <row r="165" spans="1:13" ht="30" customHeight="1" x14ac:dyDescent="0.3">
      <c r="A165" s="12"/>
      <c r="B165" s="186"/>
      <c r="C165" s="69"/>
      <c r="D165" s="46" t="s">
        <v>4</v>
      </c>
      <c r="E165" s="59">
        <f t="shared" si="48"/>
        <v>0</v>
      </c>
      <c r="F165" s="59">
        <v>0</v>
      </c>
      <c r="G165" s="59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</row>
    <row r="166" spans="1:13" ht="30" customHeight="1" x14ac:dyDescent="0.3">
      <c r="A166" s="12"/>
      <c r="B166" s="186"/>
      <c r="C166" s="69"/>
      <c r="D166" s="46" t="s">
        <v>10</v>
      </c>
      <c r="E166" s="59">
        <f t="shared" si="48"/>
        <v>0</v>
      </c>
      <c r="F166" s="59">
        <v>0</v>
      </c>
      <c r="G166" s="59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</row>
    <row r="167" spans="1:13" ht="30" customHeight="1" x14ac:dyDescent="0.3">
      <c r="A167" s="12"/>
      <c r="B167" s="186"/>
      <c r="C167" s="69"/>
      <c r="D167" s="63" t="s">
        <v>60</v>
      </c>
      <c r="E167" s="59">
        <f t="shared" si="48"/>
        <v>0</v>
      </c>
      <c r="F167" s="59">
        <v>0</v>
      </c>
      <c r="G167" s="59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</row>
    <row r="168" spans="1:13" ht="30" customHeight="1" x14ac:dyDescent="0.3">
      <c r="A168" s="12"/>
      <c r="B168" s="137" t="s">
        <v>68</v>
      </c>
      <c r="C168" s="81" t="s">
        <v>28</v>
      </c>
      <c r="D168" s="91"/>
      <c r="E168" s="108">
        <f t="shared" si="48"/>
        <v>70000</v>
      </c>
      <c r="F168" s="108">
        <f>F169+F170+F171+F172</f>
        <v>70000</v>
      </c>
      <c r="G168" s="75">
        <f>G169+G170+G171+G172</f>
        <v>0</v>
      </c>
      <c r="H168" s="74">
        <f>H169+H170+H171+H172</f>
        <v>0</v>
      </c>
      <c r="I168" s="74">
        <f>I169+I170+I171+I172</f>
        <v>0</v>
      </c>
      <c r="J168" s="74">
        <f>J169+J170+J171+J172</f>
        <v>0</v>
      </c>
      <c r="K168" s="74">
        <f>K169+K170+K172</f>
        <v>0</v>
      </c>
      <c r="L168" s="74">
        <f>L169+L170+L171+L172</f>
        <v>0</v>
      </c>
      <c r="M168" s="74">
        <f>M169+M170+M171+M172</f>
        <v>0</v>
      </c>
    </row>
    <row r="169" spans="1:13" ht="30" customHeight="1" x14ac:dyDescent="0.3">
      <c r="A169" s="12"/>
      <c r="B169" s="138"/>
      <c r="C169" s="69"/>
      <c r="D169" s="95" t="s">
        <v>59</v>
      </c>
      <c r="E169" s="109">
        <f t="shared" si="48"/>
        <v>0</v>
      </c>
      <c r="F169" s="109">
        <v>0</v>
      </c>
      <c r="G169" s="92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</row>
    <row r="170" spans="1:13" ht="30" customHeight="1" x14ac:dyDescent="0.3">
      <c r="A170" s="12"/>
      <c r="B170" s="138"/>
      <c r="C170" s="69"/>
      <c r="D170" s="95" t="s">
        <v>4</v>
      </c>
      <c r="E170" s="109">
        <f t="shared" si="48"/>
        <v>0</v>
      </c>
      <c r="F170" s="109">
        <v>0</v>
      </c>
      <c r="G170" s="92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</row>
    <row r="171" spans="1:13" ht="31.5" customHeight="1" x14ac:dyDescent="0.3">
      <c r="A171" s="12"/>
      <c r="B171" s="138"/>
      <c r="C171" s="69"/>
      <c r="D171" s="95" t="s">
        <v>10</v>
      </c>
      <c r="E171" s="109">
        <f t="shared" si="48"/>
        <v>70000</v>
      </c>
      <c r="F171" s="109">
        <f>F99</f>
        <v>70000</v>
      </c>
      <c r="G171" s="92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</row>
    <row r="172" spans="1:13" ht="31.5" customHeight="1" x14ac:dyDescent="0.3">
      <c r="A172" s="12"/>
      <c r="B172" s="139"/>
      <c r="C172" s="69"/>
      <c r="D172" s="63" t="s">
        <v>60</v>
      </c>
      <c r="E172" s="109">
        <f t="shared" si="48"/>
        <v>0</v>
      </c>
      <c r="F172" s="109">
        <v>0</v>
      </c>
      <c r="G172" s="92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</row>
    <row r="173" spans="1:13" ht="31.5" customHeight="1" x14ac:dyDescent="0.3">
      <c r="A173" s="12"/>
      <c r="B173" s="137" t="s">
        <v>69</v>
      </c>
      <c r="C173" s="81" t="s">
        <v>28</v>
      </c>
      <c r="D173" s="91"/>
      <c r="E173" s="108">
        <f t="shared" si="48"/>
        <v>0</v>
      </c>
      <c r="F173" s="108">
        <v>0</v>
      </c>
      <c r="G173" s="75">
        <v>0</v>
      </c>
      <c r="H173" s="74">
        <v>0</v>
      </c>
      <c r="I173" s="74">
        <v>0</v>
      </c>
      <c r="J173" s="74">
        <v>0</v>
      </c>
      <c r="K173" s="74">
        <v>0</v>
      </c>
      <c r="L173" s="74">
        <v>0</v>
      </c>
      <c r="M173" s="74">
        <v>0</v>
      </c>
    </row>
    <row r="174" spans="1:13" ht="31.5" customHeight="1" x14ac:dyDescent="0.3">
      <c r="A174" s="12"/>
      <c r="B174" s="138"/>
      <c r="C174" s="69"/>
      <c r="D174" s="95" t="s">
        <v>59</v>
      </c>
      <c r="E174" s="92">
        <f t="shared" si="48"/>
        <v>0</v>
      </c>
      <c r="F174" s="92">
        <v>0</v>
      </c>
      <c r="G174" s="92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</row>
    <row r="175" spans="1:13" ht="31.5" customHeight="1" x14ac:dyDescent="0.3">
      <c r="A175" s="12"/>
      <c r="B175" s="138"/>
      <c r="C175" s="69"/>
      <c r="D175" s="95" t="s">
        <v>4</v>
      </c>
      <c r="E175" s="92">
        <f t="shared" si="48"/>
        <v>0</v>
      </c>
      <c r="F175" s="92">
        <v>0</v>
      </c>
      <c r="G175" s="92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</row>
    <row r="176" spans="1:13" ht="31.5" customHeight="1" x14ac:dyDescent="0.3">
      <c r="A176" s="12"/>
      <c r="B176" s="138"/>
      <c r="C176" s="69"/>
      <c r="D176" s="95" t="s">
        <v>10</v>
      </c>
      <c r="E176" s="92">
        <f t="shared" si="48"/>
        <v>0</v>
      </c>
      <c r="F176" s="92">
        <v>0</v>
      </c>
      <c r="G176" s="92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</row>
    <row r="177" spans="1:13" ht="31.5" customHeight="1" x14ac:dyDescent="0.3">
      <c r="A177" s="12"/>
      <c r="B177" s="139"/>
      <c r="C177" s="69"/>
      <c r="D177" s="63" t="s">
        <v>60</v>
      </c>
      <c r="E177" s="92">
        <f t="shared" si="48"/>
        <v>0</v>
      </c>
      <c r="F177" s="92">
        <v>0</v>
      </c>
      <c r="G177" s="92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</row>
    <row r="178" spans="1:13" ht="31.5" customHeight="1" x14ac:dyDescent="0.3">
      <c r="A178" s="12"/>
      <c r="B178" s="137" t="s">
        <v>71</v>
      </c>
      <c r="C178" s="91" t="s">
        <v>28</v>
      </c>
      <c r="D178" s="49"/>
      <c r="E178" s="85">
        <f t="shared" si="48"/>
        <v>24669331.59</v>
      </c>
      <c r="F178" s="84">
        <f>F179+F180+F181+F182</f>
        <v>15037281.59</v>
      </c>
      <c r="G178" s="84">
        <f>G179+G180+G181+G182</f>
        <v>7299250</v>
      </c>
      <c r="H178" s="84">
        <f>H179+H180+H181+H182</f>
        <v>2332800</v>
      </c>
      <c r="I178" s="74">
        <f>J178+K178+L178+M178+N183+O183+P183+Q183+R183</f>
        <v>0</v>
      </c>
      <c r="J178" s="74">
        <f>K178+L178+M178+N183+O183+P183+Q183+R183+S183</f>
        <v>0</v>
      </c>
      <c r="K178" s="74">
        <f>L178+M178+N183+O183+P183+Q183+R183+S183+T183</f>
        <v>0</v>
      </c>
      <c r="L178" s="74">
        <f>M178+N183+O183+P183+Q183+R183+S183+T183+U183</f>
        <v>0</v>
      </c>
      <c r="M178" s="74">
        <f>N183+O183+P183+Q183+R183+S183+T183+U183+V183</f>
        <v>0</v>
      </c>
    </row>
    <row r="179" spans="1:13" ht="31.5" customHeight="1" x14ac:dyDescent="0.3">
      <c r="A179" s="12"/>
      <c r="B179" s="138"/>
      <c r="C179" s="51"/>
      <c r="D179" s="4" t="s">
        <v>59</v>
      </c>
      <c r="E179" s="6">
        <f t="shared" si="48"/>
        <v>0</v>
      </c>
      <c r="F179" s="107">
        <f>G179+H179+I179+J179+K179+L179+M179+N178+O178</f>
        <v>0</v>
      </c>
      <c r="G179" s="6">
        <f>H179+I179+J179+K179+L179+M179+N178+O178+P178</f>
        <v>0</v>
      </c>
      <c r="H179" s="6">
        <f>I179+J179+K179+L179+M179+N178+O178+P178+Q178</f>
        <v>0</v>
      </c>
      <c r="I179" s="6">
        <f>J179+K179+L179+M179+N178+O178+P178+Q178+R178</f>
        <v>0</v>
      </c>
      <c r="J179" s="6">
        <f>K179+L179+M179+N178+O178+P178+Q178+R178+S178</f>
        <v>0</v>
      </c>
      <c r="K179" s="6">
        <f>L179+M179+N178+O178+P178+Q178+R178+S178+T178</f>
        <v>0</v>
      </c>
      <c r="L179" s="6">
        <f>M179+N178+O178+P178+Q178+R178+S178+T178+U178</f>
        <v>0</v>
      </c>
      <c r="M179" s="6">
        <f>N178+O178+P178+Q178+R178+S178+T178+U178+V178</f>
        <v>0</v>
      </c>
    </row>
    <row r="180" spans="1:13" ht="31.5" customHeight="1" x14ac:dyDescent="0.3">
      <c r="A180" s="12"/>
      <c r="B180" s="138"/>
      <c r="C180" s="4" t="s">
        <v>22</v>
      </c>
      <c r="D180" s="4" t="s">
        <v>4</v>
      </c>
      <c r="E180" s="34">
        <f t="shared" si="48"/>
        <v>0</v>
      </c>
      <c r="F180" s="34">
        <v>0</v>
      </c>
      <c r="G180" s="34">
        <v>0</v>
      </c>
      <c r="H180" s="34">
        <f t="shared" ref="H180" si="49">I180+J180+K180+L180+M180+N180+O180+P180+Q180</f>
        <v>0</v>
      </c>
      <c r="I180" s="34">
        <f t="shared" ref="I180" si="50">J180+K180+L180+M180+N180+O180+P180+Q180+R180</f>
        <v>0</v>
      </c>
      <c r="J180" s="34">
        <f t="shared" ref="J180" si="51">K180+L180+M180+N180+O180+P180+Q180+R180+S180</f>
        <v>0</v>
      </c>
      <c r="K180" s="34">
        <f t="shared" ref="K180" si="52">L180+M180+N180+O180+P180+Q180+R180+S180+T180</f>
        <v>0</v>
      </c>
      <c r="L180" s="34">
        <f t="shared" ref="L180" si="53">M180+N180+O180+P180+Q180+R180+S180+T180+U180</f>
        <v>0</v>
      </c>
      <c r="M180" s="34">
        <f t="shared" ref="M180" si="54">N180+O180+P180+Q180+R180+S180+T180+U180+V180</f>
        <v>0</v>
      </c>
    </row>
    <row r="181" spans="1:13" ht="31.5" customHeight="1" x14ac:dyDescent="0.3">
      <c r="A181" s="12"/>
      <c r="B181" s="138"/>
      <c r="C181" s="48" t="s">
        <v>36</v>
      </c>
      <c r="D181" s="4" t="s">
        <v>5</v>
      </c>
      <c r="E181" s="19">
        <f>F181+G181+H181+I181+J181+K181+L181+M181</f>
        <v>24669331.59</v>
      </c>
      <c r="F181" s="107">
        <v>15037281.59</v>
      </c>
      <c r="G181" s="6">
        <v>7299250</v>
      </c>
      <c r="H181" s="27">
        <v>2332800</v>
      </c>
      <c r="I181" s="34">
        <f>J181+K181+L181+M181+N182+O182+P182+Q182+R182</f>
        <v>0</v>
      </c>
      <c r="J181" s="34">
        <f>K181+L181+M181+N182+O182+P182+Q182+R182+S182</f>
        <v>0</v>
      </c>
      <c r="K181" s="34">
        <f>L181+M181+N182+O182+P182+Q182+R182+S182+T182</f>
        <v>0</v>
      </c>
      <c r="L181" s="34">
        <f>M181+N182+O182+P182+Q182+R182+S182+T182+U182</f>
        <v>0</v>
      </c>
      <c r="M181" s="34">
        <f>N182+O182+P182+Q182+R182+S182+T182+U182+V182</f>
        <v>0</v>
      </c>
    </row>
    <row r="182" spans="1:13" ht="31.5" customHeight="1" x14ac:dyDescent="0.3">
      <c r="A182" s="12"/>
      <c r="B182" s="139"/>
      <c r="C182" s="1"/>
      <c r="D182" s="54" t="s">
        <v>60</v>
      </c>
      <c r="E182" s="6">
        <f t="shared" si="48"/>
        <v>0</v>
      </c>
      <c r="F182" s="6">
        <f>G182+H182+I182+J182+K182+L182+M182+N181+O181</f>
        <v>0</v>
      </c>
      <c r="G182" s="6">
        <f>H182+I182+J182+K182+L182+M182+N181+O181+P181</f>
        <v>0</v>
      </c>
      <c r="H182" s="6">
        <f>I182+J182+K182+L182+M182+N181+O181+P181+Q181</f>
        <v>0</v>
      </c>
      <c r="I182" s="6">
        <f>J182+K182+L182+M182+N181+O181+P181+Q181+R181</f>
        <v>0</v>
      </c>
      <c r="J182" s="6">
        <f>K182+L182+M182+N181+O181+P181+Q181+R181+S181</f>
        <v>0</v>
      </c>
      <c r="K182" s="6">
        <f>L182+M182+N181+O181+P181+Q181+R181+S181+T181</f>
        <v>0</v>
      </c>
      <c r="L182" s="6">
        <f>M182+N181+O181+P181+Q181+R181+S181+T181+U181</f>
        <v>0</v>
      </c>
      <c r="M182" s="6">
        <f>N181+O181+P181+Q181+R181+S181+T181+U181+V181</f>
        <v>0</v>
      </c>
    </row>
    <row r="183" spans="1:13" ht="31.5" customHeight="1" x14ac:dyDescent="0.3">
      <c r="A183" s="12"/>
      <c r="B183" s="137" t="s">
        <v>72</v>
      </c>
      <c r="C183" s="81" t="s">
        <v>28</v>
      </c>
      <c r="D183" s="91"/>
      <c r="E183" s="75">
        <f t="shared" si="48"/>
        <v>0</v>
      </c>
      <c r="F183" s="75">
        <v>0</v>
      </c>
      <c r="G183" s="75">
        <v>0</v>
      </c>
      <c r="H183" s="74">
        <v>0</v>
      </c>
      <c r="I183" s="74">
        <v>0</v>
      </c>
      <c r="J183" s="74">
        <v>0</v>
      </c>
      <c r="K183" s="74">
        <v>0</v>
      </c>
      <c r="L183" s="74">
        <v>0</v>
      </c>
      <c r="M183" s="74">
        <v>0</v>
      </c>
    </row>
    <row r="184" spans="1:13" ht="31.5" customHeight="1" x14ac:dyDescent="0.3">
      <c r="A184" s="12"/>
      <c r="B184" s="138"/>
      <c r="C184" s="69"/>
      <c r="D184" s="94" t="s">
        <v>59</v>
      </c>
      <c r="E184" s="92">
        <f t="shared" si="48"/>
        <v>0</v>
      </c>
      <c r="F184" s="92">
        <v>0</v>
      </c>
      <c r="G184" s="92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</row>
    <row r="185" spans="1:13" ht="31.5" customHeight="1" x14ac:dyDescent="0.3">
      <c r="A185" s="12"/>
      <c r="B185" s="138"/>
      <c r="C185" s="69"/>
      <c r="D185" s="94" t="s">
        <v>4</v>
      </c>
      <c r="E185" s="92">
        <f t="shared" si="48"/>
        <v>0</v>
      </c>
      <c r="F185" s="92">
        <v>0</v>
      </c>
      <c r="G185" s="92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</row>
    <row r="186" spans="1:13" ht="31.5" customHeight="1" x14ac:dyDescent="0.3">
      <c r="A186" s="12"/>
      <c r="B186" s="138"/>
      <c r="C186" s="69"/>
      <c r="D186" s="94" t="s">
        <v>10</v>
      </c>
      <c r="E186" s="92">
        <f>SUM(F186:G186)</f>
        <v>0</v>
      </c>
      <c r="F186" s="92">
        <v>0</v>
      </c>
      <c r="G186" s="92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</row>
    <row r="187" spans="1:13" ht="31.5" customHeight="1" x14ac:dyDescent="0.3">
      <c r="A187" s="12"/>
      <c r="B187" s="139"/>
      <c r="C187" s="69"/>
      <c r="D187" s="53" t="s">
        <v>60</v>
      </c>
      <c r="E187" s="92">
        <f>F187+G187+H187+I187+J187+K187+L187+M187</f>
        <v>0</v>
      </c>
      <c r="F187" s="92">
        <v>0</v>
      </c>
      <c r="G187" s="92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</row>
    <row r="188" spans="1:13" ht="36.75" customHeight="1" x14ac:dyDescent="0.3">
      <c r="A188" s="13"/>
      <c r="B188" s="181" t="s">
        <v>32</v>
      </c>
      <c r="C188" s="181"/>
      <c r="D188" s="51"/>
      <c r="E188" s="75">
        <f>F188+G188+H188+I188+J188+K188+L188+M188</f>
        <v>0</v>
      </c>
      <c r="F188" s="75">
        <v>0</v>
      </c>
      <c r="G188" s="75">
        <v>0</v>
      </c>
      <c r="H188" s="74">
        <v>0</v>
      </c>
      <c r="I188" s="74">
        <v>0</v>
      </c>
      <c r="J188" s="74">
        <v>0</v>
      </c>
      <c r="K188" s="74">
        <v>0</v>
      </c>
      <c r="L188" s="74">
        <v>0</v>
      </c>
      <c r="M188" s="74">
        <v>0</v>
      </c>
    </row>
    <row r="189" spans="1:13" x14ac:dyDescent="0.3">
      <c r="I189" s="14"/>
      <c r="J189" s="14"/>
      <c r="L189" s="14"/>
    </row>
    <row r="211" spans="6:7" s="1" customFormat="1" x14ac:dyDescent="0.3">
      <c r="F211" s="10"/>
      <c r="G211" s="10"/>
    </row>
    <row r="213" spans="6:7" s="1" customFormat="1" x14ac:dyDescent="0.3">
      <c r="F213" s="11"/>
    </row>
    <row r="214" spans="6:7" s="1" customFormat="1" x14ac:dyDescent="0.3">
      <c r="F214" s="10"/>
      <c r="G214" s="10"/>
    </row>
  </sheetData>
  <mergeCells count="80">
    <mergeCell ref="A44:A48"/>
    <mergeCell ref="A49:C53"/>
    <mergeCell ref="B75:B79"/>
    <mergeCell ref="A75:A79"/>
    <mergeCell ref="A59:M59"/>
    <mergeCell ref="B65:B69"/>
    <mergeCell ref="B60:B64"/>
    <mergeCell ref="A60:A64"/>
    <mergeCell ref="B54:B58"/>
    <mergeCell ref="A54:A58"/>
    <mergeCell ref="A65:A69"/>
    <mergeCell ref="B70:B74"/>
    <mergeCell ref="A70:A74"/>
    <mergeCell ref="B188:C188"/>
    <mergeCell ref="B131:B135"/>
    <mergeCell ref="B137:B141"/>
    <mergeCell ref="B136:M136"/>
    <mergeCell ref="B142:B146"/>
    <mergeCell ref="B147:B151"/>
    <mergeCell ref="B152:B156"/>
    <mergeCell ref="B157:M157"/>
    <mergeCell ref="B158:B162"/>
    <mergeCell ref="B163:B167"/>
    <mergeCell ref="B168:B172"/>
    <mergeCell ref="B173:B177"/>
    <mergeCell ref="B178:B182"/>
    <mergeCell ref="B183:B187"/>
    <mergeCell ref="A2:M2"/>
    <mergeCell ref="A7:M7"/>
    <mergeCell ref="E3:E5"/>
    <mergeCell ref="A3:A5"/>
    <mergeCell ref="B3:B5"/>
    <mergeCell ref="C3:C5"/>
    <mergeCell ref="D3:D5"/>
    <mergeCell ref="F3:M3"/>
    <mergeCell ref="F4:M4"/>
    <mergeCell ref="B39:B43"/>
    <mergeCell ref="A39:A43"/>
    <mergeCell ref="A85:B89"/>
    <mergeCell ref="B8:B12"/>
    <mergeCell ref="B13:B17"/>
    <mergeCell ref="A13:A17"/>
    <mergeCell ref="A29:A32"/>
    <mergeCell ref="B18:B22"/>
    <mergeCell ref="B28:B32"/>
    <mergeCell ref="A8:A12"/>
    <mergeCell ref="A18:A22"/>
    <mergeCell ref="B23:B27"/>
    <mergeCell ref="A23:A27"/>
    <mergeCell ref="B80:B84"/>
    <mergeCell ref="A80:A84"/>
    <mergeCell ref="B44:B48"/>
    <mergeCell ref="K36:K37"/>
    <mergeCell ref="L36:L37"/>
    <mergeCell ref="M36:M37"/>
    <mergeCell ref="B33:B38"/>
    <mergeCell ref="A33:A38"/>
    <mergeCell ref="F36:F37"/>
    <mergeCell ref="G36:G37"/>
    <mergeCell ref="H36:H37"/>
    <mergeCell ref="I36:I37"/>
    <mergeCell ref="J36:J37"/>
    <mergeCell ref="E36:E37"/>
    <mergeCell ref="D36:D37"/>
    <mergeCell ref="K1:M1"/>
    <mergeCell ref="A126:C130"/>
    <mergeCell ref="B121:B125"/>
    <mergeCell ref="A121:A125"/>
    <mergeCell ref="B101:B105"/>
    <mergeCell ref="A101:A105"/>
    <mergeCell ref="B106:B110"/>
    <mergeCell ref="A106:A110"/>
    <mergeCell ref="A111:A113"/>
    <mergeCell ref="B111:B115"/>
    <mergeCell ref="B96:B100"/>
    <mergeCell ref="A96:A100"/>
    <mergeCell ref="B90:B94"/>
    <mergeCell ref="A90:A94"/>
    <mergeCell ref="A116:C120"/>
    <mergeCell ref="A95:M95"/>
  </mergeCells>
  <printOptions horizontalCentered="1"/>
  <pageMargins left="0.19685039370078741" right="0.19685039370078741" top="0.78740157480314965" bottom="0" header="0" footer="0"/>
  <pageSetup paperSize="9" scale="60" firstPageNumber="3" fitToHeight="0" orientation="landscape" useFirstPageNumber="1" r:id="rId1"/>
  <headerFooter scaleWithDoc="0" alignWithMargins="0">
    <oddHeader>&amp;C&amp;"Times New Roman,обычный"&amp;9&amp;P</oddHeader>
    <firstHeader>&amp;C&amp;P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twjaLJ+6n7VGTgvMUimUyEXZSgKad2YyxDVKEJhxIvE=</DigestValue>
    </Reference>
    <Reference URI="#idOfficeObject" Type="http://www.w3.org/2000/09/xmldsig#Object">
      <DigestMethod Algorithm="urn:ietf:params:xml:ns:cpxmlsec:algorithms:gostr3411"/>
      <DigestValue>dtwf1kBSeG5ZUO4zQMPqjBa0uS1rPRwIYwXkFolAjeU=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/8qktdlZNjEIYKJs0BR/iuKrI/GYVN0+re6Jhs9wKv8=</DigestValue>
    </Reference>
  </SignedInfo>
  <SignatureValue>ovt4GR59lzwSD2S3REmmcxLfL/AZ0icomm6JVs4lEdHhIMhjQ8xw0qTX2u2O4lMk
1mWX/i9sH719xvRWB4QHLA==</SignatureValue>
  <KeyInfo>
    <X509Data>
      <X509Certificate>MIIJmDCCCUegAwIBAgIRAOiONTU56MyT6BFZ+K7EBQYwCAYGKoUDAgIDMIIBHDEY
MBYGBSqFA2QBEg0xMTEyMzEwMDAwMjIwMRowGAYIKoUDA4EDAQESDDAwMjMxMDE1
MjEzNDELMAkGA1UEBhMCUlUxLzAtBgNVBAgMJjIzINCa0YDQsNGB0L3QvtC00LDR
gNGB0LrQuNC5INC60YDQsNC5MRswGQYDVQQHDBLQmtGA0LDRgdC90L7QtNCw0YAx
IzAhBgNVBAkMGtGD0LsuINCU0LDQu9GM0L3Rj9GPLCAzOS8zMTAwLgYDVQQLDCfQ
o9C00L7RgdGC0L7QstC10YDRj9GO0YnQuNC5INGG0LXQvdGC0YAxGDAWBgNVBAoM
D9Ce0J7QniAi0JjQotCaIjEYMBYGA1UEAwwP0J7QntCeICLQmNCi0JoiMB4XDTE4
MTIwNTA2MzQwMFoXDTE5MTIwNTA2NDQwMFowggH/MR8wHQYJKoZIhvcNAQkBFhBv
aUBhZG1wb2thY2hpLnJ1MRYwFAYFKoUDZAMSCzA1Mjc3NTExMjU3MRgwFgYFKoUD
ZAESDTEwMjg2MDE0MTc5NTQxGjAYBggqhQMDgQMBARIMMDA4NjIxMDAzMzkwMSsw
KQYDVQQJDCLQo9CbLiDQnNCY0KDQkCwg0JQuIDgsINCa0J7QoNCfLiAxMSowKAYD
VQQqDCHQktC70LDQtNC40LzQuNGAINCY0LLQsNC90L7QstC40YcxFzAVBgNVBAQM
DtCh0YLQtdC/0YPRgNCwMQswCQYDVQQGEwJSVTFLMEkGA1UECAxCODYg0KXQsNC9
0YLRiy3QnNCw0L3RgdC40LnRgdC60LjQuSDQsNCy0YLQvtC90L7QvNC90YvQuSDQ
vtC60YDRg9CzMRUwEwYDVQQHDAzQn9C+0LrQsNGH0LgxLTArBgNVBAwMJNCT0LvQ
sNCy0LAg0LPQvtGA0L7QtNCwINCf0L7QutCw0YfQuDE9MDsGA1UECgw00JDQlNCc
0JjQndCY0KHQotCg0JDQptCY0K8g0JPQntCg0J7QlNCQINCf0J7QmtCQ0KfQmDE9
MDsGA1UEAww00JDQlNCc0JjQndCY0KHQotCg0JDQptCY0K8g0JPQntCg0J7QlNCQ
INCf0J7QmtCQ0KfQmDBjMBwGBiqFAwICEzASBgcqhQMCAiQABgcqhQMCAh4BA0MA
BEAHL4DRBsDNrHsLIrSyedUd4lBSaZpPXBczdBEup+VVHooYQQ97rR0N6ybQ64ef
ftEpmy517sa19Q9f6hIEPGIdo4IFeTCCBXUwSwYDVR0lBEQwQgYIKwYBBQUHAwQG
ByqFAwICIgYGCCsGAQUFBwMCBggqhQMFARgCEwYGKoUDZAIBBgkqhQMDgVCBUAQG
BiqFAwOBUDAOBgNVHQ8BAf8EBAMCBPAwHwYJKwYBBAGCNxUHBBIwEAYIKoUDAgIu
AAgCAQECAQAwggGFBgNVHSMEggF8MIIBeIAUW8OFHl8IXc+HXyDnTx52ZLZAfJqh
ggFSpIIBTjCCAUoxHjAcBgkqhkiG9w0BCQEWD2RpdEBtaW5zdnlhei5ydTELMAkG
A1UEBhMCUlUxHDAaBgNVBAgMEzc3INCzLiDQnNC+0YHQutCy0LAxFTATBgNVBAcM
DNCc0L7RgdC60LLQsDE/MD0GA1UECQw2MTI1Mzc1INCzLiDQnNC+0YHQutCy0LAs
INGD0LsuINCi0LLQtdGA0YHQutCw0Y8sINC0LiA3MSwwKgYDVQQKDCPQnNC40L3Q
utC+0LzRgdCy0Y/Qt9GMINCg0L7RgdGB0LjQuDEYMBYGBSqFA2QBEg0xMDQ3NzAy
MDI2NzAxMRowGAYIKoUDA4EDAQESDDAwNzcxMDQ3NDM3NTFBMD8GA1UEAww40JPQ
vtC70L7QstC90L7QuSDRg9C00L7RgdGC0L7QstC10YDRj9GO0YnQuNC5INGG0LXQ
vdGC0YCCCnJ1n2oAAAAAAlIwHQYDVR0OBBYEFFuMo+D+dCdLUzw4Jn5VMbK2TEZq
MGsGCSsGAQQBgjcVCgReMFwwCgYIKwYBBQUHAwQwCQYHKoUDAgIiBjAKBggrBgEF
BQcDAjAKBggqhQMFARgCEzAIBgYqhQNkAgEwCwYJKoUDA4FQgVAEMAgGBiqFAwOB
UDAKBggqhQMDgVADAzAdBgNVHSAEFjAUMAgGBiqFA2RxATAIBgYqhQNkcQIwDwYJ
KwYBBQUHMAEFBAIABTArBgNVHRAEJDAigA8yMDE4MTIwNTA2MzQwMFqBDzIwMTkx
MjA1MDYzNDAwWjCCATQGBSqFA2RwBIIBKTCCASUMKyLQmtGA0LjQv9GC0L7Qn9GA
0L4gQ1NQIiAo0LLQtdGA0YHQuNGPIDQuMCkMLCLQmtGA0LjQv9GC0L7Qn9GA0L4g
0KPQpiIgKNCy0LXRgNGB0LjQuCAyLjApDGPQodC10YDRgtC40YTQuNC60LDRgiDR
gdC+0L7RgtCy0LXRgtGB0YLQstC40Y8g0KTQodCRINCg0L7RgdGB0LjQuCDihJYg
0KHQpC8xMjQtMzM4MCDQvtGCIDExLjA1LjIwMTgMY9Ch0LXRgNGC0LjRhNC40LrQ
sNGCINGB0L7QvtGC0LLQtdGC0YHRgtCy0LjRjyDQpNCh0JEg0KDQvtGB0YHQuNC4
IOKEliDQodCkLzEyOC0yOTgzINC+0YIgMTguMTEuMjAxNjA2BgUqhQNkbwQtDCsi
0JrRgNC40L/RgtC+0J/RgNC+IENTUCIgKNCy0LXRgNGB0LjRjyA0LjApMIGdBgNV
HR8EgZUwgZIwR6BFoEOGQWh0dHA6Ly9jZHAxLml0azIzLnJ1LzViYzM4NTFlNWYw
ODVkY2Y4NzVmMjBlNzRmMWU3NjY0YjY0MDdjOWEuY3JsMEegRaBDhkFodHRwOi8v
Y2RwMi5pdGsyMy5ydS81YmMzODUxZTVmMDg1ZGNmODc1ZjIwZTc0ZjFlNzY2NGI2
NDA3YzlhLmNybDBzBggrBgEFBQcBAQRnMGUwNQYIKwYBBQUHMAGGKWh0dHA6Ly9z
ZXJ2aWNlLml0azIzLnJ1L29jc3AyMDE4L29jc3Auc3JmMCwGCCsGAQUFBzAChiBo
dHRwOi8vaXRrMjMucnUvY2Evcm9vdHEyMDE4LmNlcjAIBgYqhQMCAgMDQQAX/55G
y1sSHTxs87f0WTX9mwemfFravj/X/WcznRwLwknNNLHGV+tYVp7CT54js1W1LEGr
rq1CwR10+HFy2TzG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SfZTFQuU2NcIHzXgsw2acDUCg1E=
</DigestValue>
      </Reference>
      <Reference URI="/xl/sharedStrings.xml?ContentType=application/vnd.openxmlformats-officedocument.spreadsheetml.sharedStrings+xml">
        <DigestMethod Algorithm="http://www.w3.org/2000/09/xmldsig#sha1"/>
        <DigestValue>Qrq0j+rBFq7nBOvlsEDOxz4VL5A=
</DigestValue>
      </Reference>
      <Reference URI="/xl/worksheets/sheet1.xml?ContentType=application/vnd.openxmlformats-officedocument.spreadsheetml.worksheet+xml">
        <DigestMethod Algorithm="http://www.w3.org/2000/09/xmldsig#sha1"/>
        <DigestValue>bOiVlCD1tRy9n+FyCJbvRJrJA6c=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LSm2H06B9Yg1xJ254J4qQVAFyuI=
</DigestValue>
      </Reference>
      <Reference URI="/xl/theme/theme1.xml?ContentType=application/vnd.openxmlformats-officedocument.theme+xml">
        <DigestMethod Algorithm="http://www.w3.org/2000/09/xmldsig#sha1"/>
        <DigestValue>Za3DHNig+q855it97wtUyiVtW+M=
</DigestValue>
      </Reference>
      <Reference URI="/xl/styles.xml?ContentType=application/vnd.openxmlformats-officedocument.spreadsheetml.styles+xml">
        <DigestMethod Algorithm="http://www.w3.org/2000/09/xmldsig#sha1"/>
        <DigestValue>JGoH/k77JpXSqREtxSwLL3GAoZ4=
</DigestValue>
      </Reference>
      <Reference URI="/xl/workbook.xml?ContentType=application/vnd.openxmlformats-officedocument.spreadsheetml.sheet.main+xml">
        <DigestMethod Algorithm="http://www.w3.org/2000/09/xmldsig#sha1"/>
        <DigestValue>/RM/lpbEfOXj+xiXUaqQRrHBdAM=
</DigestValue>
      </Reference>
      <Reference URI="/xl/worksheets/sheet2.xml?ContentType=application/vnd.openxmlformats-officedocument.spreadsheetml.worksheet+xml">
        <DigestMethod Algorithm="http://www.w3.org/2000/09/xmldsig#sha1"/>
        <DigestValue>K61LXax8cOEDQ+fA/cI/xWQw1Og=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
</DigestValue>
      </Reference>
    </Manifest>
    <SignatureProperties>
      <SignatureProperty Id="idSignatureTime" Target="#idPackageSignature">
        <mdssi:SignatureTime>
          <mdssi:Format>YYYY-MM-DDThh:mm:ssTZD</mdssi:Format>
          <mdssi:Value>2019-09-16T04:28:40Z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2019-09-16T04:28:40Z</xd:SigningTime>
          <xd:SigningCertificate>
            <xd:Cert>
              <xd:CertDigest>
                <DigestMethod Algorithm="http://www.w3.org/2000/09/xmldsig#sha1"/>
                <DigestValue>mdzwTrd86J7+bXn84oQfm5QjIRo=
</DigestValue>
              </xd:CertDigest>
              <xd:IssuerSerial>
                <X509IssuerName>ОГРН=1112310000220, ИНН=002310152134, C=RU, S=23 Краснодарский край, L=Краснодар, STREET="ул. Дальняя, 39/3", OU=Удостоверяющий центр, O="ООО ""ИТК""", CN="ООО ""ИТК"""</X509IssuerName>
                <X509SerialNumber>309119280360736117272600323070730962182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Мероприятия программы</vt:lpstr>
      <vt:lpstr>Лист1</vt:lpstr>
      <vt:lpstr>'Мероприятия программы'!Заголовки_для_печати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2019-09-16T04:28:27Z</dcterms:modified>
</cp:coreProperties>
</file>