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20-2022" sheetId="1" r:id="rId1"/>
  </sheets>
  <externalReferences>
    <externalReference r:id="rId4"/>
    <externalReference r:id="rId5"/>
  </externalReferences>
  <definedNames>
    <definedName name="_xlnm.Print_Area" localSheetId="0">'2020-2022'!$A$1:$E$63</definedName>
  </definedNames>
  <calcPr fullCalcOnLoad="1"/>
</workbook>
</file>

<file path=xl/sharedStrings.xml><?xml version="1.0" encoding="utf-8"?>
<sst xmlns="http://schemas.openxmlformats.org/spreadsheetml/2006/main" count="118" uniqueCount="116">
  <si>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</si>
  <si>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</si>
  <si>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</si>
  <si>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</si>
  <si>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</si>
  <si>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</si>
  <si>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</si>
  <si>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</si>
  <si>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</si>
  <si>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</si>
  <si>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</si>
  <si>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</si>
  <si>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</si>
  <si>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</si>
  <si>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</si>
  <si>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</si>
  <si>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</si>
  <si>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</si>
  <si>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</si>
  <si>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</si>
  <si>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</si>
  <si>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</si>
  <si>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</si>
  <si>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</si>
  <si>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</si>
  <si>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</si>
  <si>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</si>
  <si>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</si>
  <si>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</si>
  <si>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</si>
  <si>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</si>
  <si>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</si>
  <si>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</si>
  <si>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</si>
  <si>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</si>
  <si>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</si>
  <si>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</si>
  <si>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</si>
  <si>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</si>
  <si>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</si>
  <si>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</si>
  <si>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</si>
  <si>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</si>
  <si>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</si>
  <si>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</si>
  <si>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</si>
  <si>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</si>
  <si>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</si>
  <si>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</si>
  <si>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</si>
  <si>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</si>
  <si>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</si>
  <si>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</si>
  <si>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</si>
  <si>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</si>
  <si>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</si>
  <si>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</si>
  <si>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</si>
  <si>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</si>
  <si>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</si>
  <si>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</si>
  <si>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</si>
  <si>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</si>
  <si>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</si>
  <si>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</si>
  <si>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</si>
  <si>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</si>
  <si>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</si>
  <si>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</si>
  <si>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</si>
  <si>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</si>
  <si>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</si>
  <si>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</si>
  <si>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</si>
  <si>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</si>
  <si>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</si>
  <si>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</si>
  <si>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0309</t>
  </si>
  <si>
    <t>1001</t>
  </si>
  <si>
    <t>Пенсионное обеспечение</t>
  </si>
  <si>
    <t>0106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</si>
  <si>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</si>
  <si>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</si>
  <si>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</si>
  <si>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</si>
  <si>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</si>
  <si>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</si>
  <si>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</si>
  <si>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</si>
  <si>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</si>
  <si>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</si>
  <si>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</si>
  <si>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</si>
  <si>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</si>
  <si>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</si>
  <si>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</si>
  <si>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 xml:space="preserve">Культура и кинематография </t>
  </si>
  <si>
    <t>1300</t>
  </si>
  <si>
    <t>1301</t>
  </si>
  <si>
    <t>Судебная система</t>
  </si>
  <si>
    <t>0105</t>
  </si>
  <si>
    <t>Охрана семьи и детства</t>
  </si>
  <si>
    <t>0703</t>
  </si>
  <si>
    <t>Дополнительное образование детей</t>
  </si>
  <si>
    <t xml:space="preserve">Молодежная политика </t>
  </si>
  <si>
    <t>2020 год</t>
  </si>
  <si>
    <t>0705</t>
  </si>
  <si>
    <t xml:space="preserve">Профессиональная подготовка, переподготовка и повышение квалификации 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</si>
  <si>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</si>
  <si>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</si>
  <si>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Распределение расходов по разделам, подразделам   бюджетной классификации РФ районного бюджета на 2020 год и на плановый период 2021 и 2022 годов</t>
  </si>
  <si>
    <t>2022 год</t>
  </si>
  <si>
    <t>ацк</t>
  </si>
  <si>
    <t>1.5. Приложение 8 изложить в следующей редакции:</t>
  </si>
  <si>
    <r>
      <t>"</t>
    </r>
    <r>
      <rPr>
        <b/>
        <sz val="11"/>
        <rFont val="Times New Roman"/>
        <family val="1"/>
      </rPr>
      <t>Приложение 8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</si>
  <si>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 xml:space="preserve">от 17.02.2020 г. № 1/1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</si>
</sst>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7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77" fontId="7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179" fontId="0" fillId="0" borderId="0" xfId="0" applyNumberFormat="1" applyAlignment="1">
      <alignment/>
    </xf>
    <xf numFmtId="179" fontId="9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179" fontId="7" fillId="0" borderId="12" xfId="0" applyNumberFormat="1" applyFont="1" applyBorder="1" applyAlignment="1">
      <alignment/>
    </xf>
    <xf numFmtId="179" fontId="5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9" fontId="6" fillId="0" borderId="0" xfId="0" applyNumberFormat="1" applyFont="1" applyAlignment="1">
      <alignment vertical="center"/>
    </xf>
    <xf numFmtId="0" fontId="11" fillId="0" borderId="0" xfId="0" applyFont="1" applyBorder="1" applyAlignment="1">
      <alignment/>
    </xf>
    <xf numFmtId="179" fontId="6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4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nd\AppData\Local\Temp\7zO603C.tmp\&#1055;&#1088;&#1080;&#1083;%2010,11%20%20&#1074;&#1077;&#1076;&#1086;&#1084;&#1089;&#1090;%20%20&#1089;&#1090;&#1088;&#1091;&#1082;&#1090;&#1091;&#1088;&#1072;%202020-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nd\AppData\Local\Temp\7zO603C.tmp\&#1055;&#1088;&#1080;&#1083;.%209%20%20%20&#1088;&#1072;&#1079;&#1076;,&#1087;&#1086;&#1076;&#1088;,%20&#1094;&#1077;&#1083;,%20&#1074;&#1080;&#1076;%20&#1088;&#1072;&#1089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2021-2022"/>
    </sheetNames>
    <sheetDataSet>
      <sheetData sheetId="0">
        <row r="467">
          <cell r="H467">
            <v>300021.5620000001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-2022"/>
    </sheetNames>
    <sheetDataSet>
      <sheetData sheetId="0">
        <row r="451">
          <cell r="G451">
            <v>300021.56200000003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showZeros="0" tabSelected="1"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12.375" style="27" customWidth="1"/>
    <col min="2" max="2" width="58.25390625" style="27" customWidth="1"/>
    <col min="3" max="3" width="19.00390625" style="0" customWidth="1"/>
    <col min="4" max="4" width="15.75390625" style="0" customWidth="1"/>
    <col min="5" max="5" width="15.00390625" style="0" bestFit="1" customWidth="1"/>
    <col min="6" max="6" width="17.75390625" style="0" customWidth="1"/>
    <col min="7" max="7" width="19.875" style="0" customWidth="1"/>
  </cols>
  <sheetData>
    <row r="1" ht="18.75">
      <c r="A1" s="61" t="s">
        <v>113</v>
      </c>
    </row>
    <row r="2" spans="1:3" s="2" customFormat="1" ht="40.5" customHeight="1">
      <c r="A2" s="21"/>
      <c r="B2" s="62" t="s">
        <v>114</v>
      </c>
      <c r="C2" s="63"/>
    </row>
    <row r="3" spans="1:3" s="2" customFormat="1" ht="12.75">
      <c r="A3" s="21"/>
      <c r="B3" s="65" t="s">
        <v>115</v>
      </c>
      <c r="C3" s="66"/>
    </row>
    <row r="4" spans="1:3" s="2" customFormat="1" ht="15.75">
      <c r="A4" s="21"/>
      <c r="B4" s="21"/>
      <c r="C4" s="4"/>
    </row>
    <row r="5" spans="1:5" s="2" customFormat="1" ht="36.75" customHeight="1">
      <c r="A5" s="64" t="s">
        <v>110</v>
      </c>
      <c r="B5" s="64"/>
      <c r="C5" s="64"/>
      <c r="D5" s="64"/>
      <c r="E5" s="64"/>
    </row>
    <row r="6" spans="1:3" s="2" customFormat="1" ht="18.75">
      <c r="A6" s="21"/>
      <c r="B6" s="45"/>
      <c r="C6" s="1"/>
    </row>
    <row r="7" spans="1:5" s="2" customFormat="1" ht="12.75">
      <c r="A7" s="21"/>
      <c r="B7" s="21"/>
      <c r="E7" s="3" t="s">
        <v>30</v>
      </c>
    </row>
    <row r="8" spans="1:6" s="7" customFormat="1" ht="21.75" customHeight="1">
      <c r="A8" s="5" t="s">
        <v>66</v>
      </c>
      <c r="B8" s="5" t="s">
        <v>0</v>
      </c>
      <c r="C8" s="6" t="s">
        <v>105</v>
      </c>
      <c r="D8" s="6" t="s">
        <v>108</v>
      </c>
      <c r="E8" s="49" t="s">
        <v>111</v>
      </c>
      <c r="F8" s="53"/>
    </row>
    <row r="9" spans="1:6" s="7" customFormat="1" ht="15">
      <c r="A9" s="5">
        <v>1</v>
      </c>
      <c r="B9" s="5">
        <v>2</v>
      </c>
      <c r="C9" s="8">
        <v>3</v>
      </c>
      <c r="D9" s="8">
        <v>4</v>
      </c>
      <c r="E9" s="50">
        <v>5</v>
      </c>
      <c r="F9" s="53"/>
    </row>
    <row r="10" spans="1:6" s="12" customFormat="1" ht="18.75">
      <c r="A10" s="20" t="s">
        <v>62</v>
      </c>
      <c r="B10" s="28" t="s">
        <v>1</v>
      </c>
      <c r="C10" s="14">
        <f>C11+C12+C13+C17+C19+C15+C16+C14</f>
        <v>67724.06800000001</v>
      </c>
      <c r="D10" s="14">
        <f>D11+D12+D13+D17+D19+D15+D16+D14</f>
        <v>62480.3</v>
      </c>
      <c r="E10" s="51">
        <f>E11+E12+E13+E17+E19+E15+E16+E14</f>
        <v>62393.200000000004</v>
      </c>
      <c r="F10" s="54"/>
    </row>
    <row r="11" spans="1:8" s="9" customFormat="1" ht="30">
      <c r="A11" s="22" t="s">
        <v>31</v>
      </c>
      <c r="B11" s="29" t="s">
        <v>2</v>
      </c>
      <c r="C11" s="15">
        <v>1295.4</v>
      </c>
      <c r="D11" s="15">
        <v>1290</v>
      </c>
      <c r="E11" s="52">
        <v>1294.5</v>
      </c>
      <c r="F11" s="55"/>
      <c r="H11" s="48"/>
    </row>
    <row r="12" spans="1:5" s="9" customFormat="1" ht="42.75" customHeight="1">
      <c r="A12" s="22" t="s">
        <v>32</v>
      </c>
      <c r="B12" s="30" t="s">
        <v>3</v>
      </c>
      <c r="C12" s="42">
        <f>416.2+4.63</f>
        <v>420.83</v>
      </c>
      <c r="D12" s="42">
        <v>415.4</v>
      </c>
      <c r="E12" s="42">
        <v>415.9</v>
      </c>
    </row>
    <row r="13" spans="1:5" s="9" customFormat="1" ht="46.5" customHeight="1">
      <c r="A13" s="22" t="s">
        <v>33</v>
      </c>
      <c r="B13" s="31" t="s">
        <v>4</v>
      </c>
      <c r="C13" s="15">
        <f>22679+20+50+1.541+60.813</f>
        <v>22811.354</v>
      </c>
      <c r="D13" s="15">
        <v>22560.9</v>
      </c>
      <c r="E13" s="15">
        <v>22565.9</v>
      </c>
    </row>
    <row r="14" spans="1:5" s="9" customFormat="1" ht="18" customHeight="1" hidden="1">
      <c r="A14" s="22" t="s">
        <v>100</v>
      </c>
      <c r="B14" s="46" t="s">
        <v>99</v>
      </c>
      <c r="C14" s="15"/>
      <c r="D14" s="15"/>
      <c r="E14" s="15"/>
    </row>
    <row r="15" spans="1:5" s="9" customFormat="1" ht="46.5" customHeight="1">
      <c r="A15" s="22" t="s">
        <v>80</v>
      </c>
      <c r="B15" s="29" t="s">
        <v>109</v>
      </c>
      <c r="C15" s="15">
        <f>4519.398+343.4+57.9+12.3+2.7</f>
        <v>4935.697999999999</v>
      </c>
      <c r="D15" s="15">
        <v>4148</v>
      </c>
      <c r="E15" s="15">
        <v>4153</v>
      </c>
    </row>
    <row r="16" spans="1:5" s="9" customFormat="1" ht="15.75" customHeight="1" hidden="1">
      <c r="A16" s="22" t="s">
        <v>71</v>
      </c>
      <c r="B16" s="29" t="s">
        <v>72</v>
      </c>
      <c r="C16" s="15"/>
      <c r="D16" s="15"/>
      <c r="E16" s="15"/>
    </row>
    <row r="17" spans="1:5" s="9" customFormat="1" ht="16.5" customHeight="1">
      <c r="A17" s="23" t="s">
        <v>34</v>
      </c>
      <c r="B17" s="32" t="s">
        <v>6</v>
      </c>
      <c r="C17" s="15">
        <v>10</v>
      </c>
      <c r="D17" s="15">
        <v>10</v>
      </c>
      <c r="E17" s="15">
        <v>10</v>
      </c>
    </row>
    <row r="18" spans="1:5" s="9" customFormat="1" ht="15.75" customHeight="1" hidden="1">
      <c r="A18" s="23" t="s">
        <v>35</v>
      </c>
      <c r="B18" s="32" t="s">
        <v>6</v>
      </c>
      <c r="D18" s="15"/>
      <c r="E18" s="15"/>
    </row>
    <row r="19" spans="1:7" s="9" customFormat="1" ht="18.75">
      <c r="A19" s="23" t="s">
        <v>81</v>
      </c>
      <c r="B19" s="32" t="s">
        <v>7</v>
      </c>
      <c r="C19" s="15">
        <f>34509.7+3.587+669.908+193.7+67.026+2500+24.549-193.7-20+827.069-130.301-128.001+100-191.04-4.325+22.614</f>
        <v>38250.78600000001</v>
      </c>
      <c r="D19" s="15">
        <v>34056</v>
      </c>
      <c r="E19" s="15">
        <v>33953.9</v>
      </c>
      <c r="G19" s="48"/>
    </row>
    <row r="20" spans="1:7" s="13" customFormat="1" ht="37.5">
      <c r="A20" s="20" t="s">
        <v>63</v>
      </c>
      <c r="B20" s="33" t="s">
        <v>8</v>
      </c>
      <c r="C20" s="14">
        <f>C21+C22</f>
        <v>10</v>
      </c>
      <c r="D20" s="14">
        <f>D21+D22</f>
        <v>10</v>
      </c>
      <c r="E20" s="14">
        <f>E21+E22</f>
        <v>10</v>
      </c>
      <c r="G20" s="9"/>
    </row>
    <row r="21" spans="1:5" s="9" customFormat="1" ht="18.75" hidden="1">
      <c r="A21" s="23" t="s">
        <v>36</v>
      </c>
      <c r="B21" s="32" t="s">
        <v>9</v>
      </c>
      <c r="C21" s="15"/>
      <c r="D21" s="15"/>
      <c r="E21" s="15"/>
    </row>
    <row r="22" spans="1:7" s="7" customFormat="1" ht="30">
      <c r="A22" s="23" t="s">
        <v>77</v>
      </c>
      <c r="B22" s="34" t="s">
        <v>82</v>
      </c>
      <c r="C22" s="44">
        <v>10</v>
      </c>
      <c r="D22" s="44">
        <v>10</v>
      </c>
      <c r="E22" s="44">
        <v>10</v>
      </c>
      <c r="G22" s="9"/>
    </row>
    <row r="23" spans="1:7" s="12" customFormat="1" ht="18.75">
      <c r="A23" s="20" t="s">
        <v>64</v>
      </c>
      <c r="B23" s="33" t="s">
        <v>69</v>
      </c>
      <c r="C23" s="14">
        <f>C24+C25+C26</f>
        <v>11552.723</v>
      </c>
      <c r="D23" s="14">
        <f>D24+D25+D26</f>
        <v>11203</v>
      </c>
      <c r="E23" s="14">
        <f>E24+E25+E26</f>
        <v>11280.5</v>
      </c>
      <c r="G23" s="9"/>
    </row>
    <row r="24" spans="1:5" s="9" customFormat="1" ht="18.75" hidden="1">
      <c r="A24" s="23" t="s">
        <v>37</v>
      </c>
      <c r="B24" s="32" t="s">
        <v>10</v>
      </c>
      <c r="C24" s="15"/>
      <c r="D24" s="15"/>
      <c r="E24" s="15"/>
    </row>
    <row r="25" spans="1:7" s="9" customFormat="1" ht="18" customHeight="1">
      <c r="A25" s="23" t="s">
        <v>38</v>
      </c>
      <c r="B25" s="32" t="s">
        <v>83</v>
      </c>
      <c r="C25" s="15">
        <f>10911.5+152.2+378.023</f>
        <v>11441.723</v>
      </c>
      <c r="D25" s="15">
        <v>11103</v>
      </c>
      <c r="E25" s="15">
        <v>11170.5</v>
      </c>
      <c r="G25" s="48"/>
    </row>
    <row r="26" spans="1:5" s="9" customFormat="1" ht="16.5" customHeight="1">
      <c r="A26" s="23" t="s">
        <v>39</v>
      </c>
      <c r="B26" s="32" t="s">
        <v>11</v>
      </c>
      <c r="C26" s="15">
        <v>111</v>
      </c>
      <c r="D26" s="15">
        <v>100</v>
      </c>
      <c r="E26" s="15">
        <v>110</v>
      </c>
    </row>
    <row r="27" spans="1:7" s="12" customFormat="1" ht="18.75">
      <c r="A27" s="20" t="s">
        <v>65</v>
      </c>
      <c r="B27" s="33" t="s">
        <v>12</v>
      </c>
      <c r="C27" s="14">
        <f>C28+C29+C31+C30</f>
        <v>22210.282999999996</v>
      </c>
      <c r="D27" s="14">
        <f>D28+D29+D31+D30</f>
        <v>19610</v>
      </c>
      <c r="E27" s="14">
        <f>E28+E29+E31+E30</f>
        <v>19610</v>
      </c>
      <c r="G27" s="9"/>
    </row>
    <row r="28" spans="1:5" s="9" customFormat="1" ht="17.25" customHeight="1">
      <c r="A28" s="23" t="s">
        <v>40</v>
      </c>
      <c r="B28" s="32" t="s">
        <v>13</v>
      </c>
      <c r="C28" s="15">
        <v>10</v>
      </c>
      <c r="D28" s="15">
        <v>10</v>
      </c>
      <c r="E28" s="15">
        <v>10</v>
      </c>
    </row>
    <row r="29" spans="1:7" s="9" customFormat="1" ht="17.25" customHeight="1">
      <c r="A29" s="23" t="s">
        <v>41</v>
      </c>
      <c r="B29" s="32" t="s">
        <v>14</v>
      </c>
      <c r="C29" s="15">
        <f>19544.802-825+2+24.549+124.956-159.48-24.549+211.588-31.917</f>
        <v>18866.948999999997</v>
      </c>
      <c r="D29" s="15">
        <v>19600</v>
      </c>
      <c r="E29" s="15">
        <v>19600</v>
      </c>
      <c r="G29" s="48"/>
    </row>
    <row r="30" spans="1:5" s="9" customFormat="1" ht="15.75" customHeight="1">
      <c r="A30" s="23" t="s">
        <v>84</v>
      </c>
      <c r="B30" s="32" t="s">
        <v>85</v>
      </c>
      <c r="C30" s="15">
        <f>3000+333.334</f>
        <v>3333.334</v>
      </c>
      <c r="D30" s="15"/>
      <c r="E30" s="15"/>
    </row>
    <row r="31" spans="1:5" s="9" customFormat="1" ht="30" hidden="1">
      <c r="A31" s="23" t="s">
        <v>42</v>
      </c>
      <c r="B31" s="32" t="s">
        <v>15</v>
      </c>
      <c r="C31" s="15"/>
      <c r="D31" s="15"/>
      <c r="E31" s="15"/>
    </row>
    <row r="32" spans="1:7" s="13" customFormat="1" ht="18.75" customHeight="1" hidden="1">
      <c r="A32" s="20" t="s">
        <v>43</v>
      </c>
      <c r="B32" s="33" t="s">
        <v>70</v>
      </c>
      <c r="C32" s="14">
        <f>C33</f>
        <v>0</v>
      </c>
      <c r="D32" s="14">
        <f>D33</f>
        <v>0</v>
      </c>
      <c r="E32" s="14">
        <f>E33</f>
        <v>0</v>
      </c>
      <c r="G32" s="9"/>
    </row>
    <row r="33" spans="1:5" s="9" customFormat="1" ht="18" customHeight="1" hidden="1">
      <c r="A33" s="23" t="s">
        <v>44</v>
      </c>
      <c r="B33" s="32" t="s">
        <v>16</v>
      </c>
      <c r="C33" s="15"/>
      <c r="D33" s="15"/>
      <c r="E33" s="15"/>
    </row>
    <row r="34" spans="1:7" s="13" customFormat="1" ht="18.75">
      <c r="A34" s="20" t="s">
        <v>45</v>
      </c>
      <c r="B34" s="33" t="s">
        <v>17</v>
      </c>
      <c r="C34" s="14">
        <f>C35+C36+C39+C40+C37+C38</f>
        <v>159395.88800000004</v>
      </c>
      <c r="D34" s="14">
        <f>D35+D36+D39+D40+D37+D38</f>
        <v>146602.6</v>
      </c>
      <c r="E34" s="14">
        <f>E35+E36+E39+E40+E37+E38</f>
        <v>150785.09999999998</v>
      </c>
      <c r="G34" s="9"/>
    </row>
    <row r="35" spans="1:7" s="9" customFormat="1" ht="16.5" customHeight="1">
      <c r="A35" s="23" t="s">
        <v>46</v>
      </c>
      <c r="B35" s="32" t="s">
        <v>18</v>
      </c>
      <c r="C35" s="15">
        <f>30998.96+4.281+66.416+115.629+248+36.846+4.325</f>
        <v>31474.457000000002</v>
      </c>
      <c r="D35" s="15">
        <v>30264.4</v>
      </c>
      <c r="E35" s="15">
        <v>30809.6</v>
      </c>
      <c r="G35" s="48"/>
    </row>
    <row r="36" spans="1:7" s="9" customFormat="1" ht="15.75" customHeight="1">
      <c r="A36" s="23" t="s">
        <v>47</v>
      </c>
      <c r="B36" s="32" t="s">
        <v>19</v>
      </c>
      <c r="C36" s="15">
        <f>106692.14+1393.659+159.48+3.337+64.498+3.5+1000+1000+5000+127.284+31.917+41.531+3.5+128.76+130.981+25.441+2.56+3.5+702+63.437</f>
        <v>116577.52500000001</v>
      </c>
      <c r="D36" s="15">
        <v>104241.8</v>
      </c>
      <c r="E36" s="15">
        <f>104234.4+3444.7</f>
        <v>107679.09999999999</v>
      </c>
      <c r="G36" s="48"/>
    </row>
    <row r="37" spans="1:5" s="9" customFormat="1" ht="15.75" customHeight="1">
      <c r="A37" s="23" t="s">
        <v>102</v>
      </c>
      <c r="B37" s="32" t="s">
        <v>103</v>
      </c>
      <c r="C37" s="15">
        <f>10961.1+13.806+300-918.6</f>
        <v>10356.306</v>
      </c>
      <c r="D37" s="15">
        <v>11108.8</v>
      </c>
      <c r="E37" s="15">
        <f>14753.5-3444.7</f>
        <v>11308.8</v>
      </c>
    </row>
    <row r="38" spans="1:5" s="9" customFormat="1" ht="15.75" customHeight="1" hidden="1">
      <c r="A38" s="23" t="s">
        <v>106</v>
      </c>
      <c r="B38" s="32" t="s">
        <v>107</v>
      </c>
      <c r="C38" s="15"/>
      <c r="D38" s="15"/>
      <c r="E38" s="15"/>
    </row>
    <row r="39" spans="1:5" s="9" customFormat="1" ht="16.5" customHeight="1">
      <c r="A39" s="23" t="s">
        <v>48</v>
      </c>
      <c r="B39" s="32" t="s">
        <v>104</v>
      </c>
      <c r="C39" s="15">
        <v>987.6</v>
      </c>
      <c r="D39" s="15">
        <v>987.6</v>
      </c>
      <c r="E39" s="15">
        <v>987.6</v>
      </c>
    </row>
    <row r="40" spans="1:5" s="9" customFormat="1" ht="16.5" customHeight="1" hidden="1">
      <c r="A40" s="23" t="s">
        <v>49</v>
      </c>
      <c r="B40" s="32" t="s">
        <v>20</v>
      </c>
      <c r="C40" s="15"/>
      <c r="D40" s="15"/>
      <c r="E40" s="15"/>
    </row>
    <row r="41" spans="1:7" s="13" customFormat="1" ht="18.75">
      <c r="A41" s="20" t="s">
        <v>50</v>
      </c>
      <c r="B41" s="33" t="s">
        <v>96</v>
      </c>
      <c r="C41" s="14">
        <f>C42+C43</f>
        <v>6622.7</v>
      </c>
      <c r="D41" s="14">
        <f>D42+D43</f>
        <v>7050</v>
      </c>
      <c r="E41" s="14">
        <f>E42+E43</f>
        <v>7196</v>
      </c>
      <c r="G41" s="9"/>
    </row>
    <row r="42" spans="1:7" s="9" customFormat="1" ht="15.75" customHeight="1">
      <c r="A42" s="23" t="s">
        <v>51</v>
      </c>
      <c r="B42" s="32" t="s">
        <v>21</v>
      </c>
      <c r="C42" s="15">
        <f>6622.7-2.8+2.8</f>
        <v>6622.7</v>
      </c>
      <c r="D42" s="15">
        <v>7050</v>
      </c>
      <c r="E42" s="15">
        <v>7196</v>
      </c>
      <c r="G42" s="48"/>
    </row>
    <row r="43" spans="1:5" s="9" customFormat="1" ht="18.75" hidden="1">
      <c r="A43" s="23" t="s">
        <v>52</v>
      </c>
      <c r="B43" s="32" t="s">
        <v>23</v>
      </c>
      <c r="C43" s="15"/>
      <c r="D43" s="15"/>
      <c r="E43" s="15"/>
    </row>
    <row r="44" spans="1:7" s="13" customFormat="1" ht="17.25" customHeight="1" hidden="1">
      <c r="A44" s="20" t="s">
        <v>53</v>
      </c>
      <c r="B44" s="33" t="s">
        <v>24</v>
      </c>
      <c r="C44" s="14">
        <f>C45+C49+C46+C47+C48</f>
        <v>0</v>
      </c>
      <c r="D44" s="14">
        <f>D45+D49+D46+D47+D48</f>
        <v>0</v>
      </c>
      <c r="E44" s="14">
        <f>E45+E49+E46+E47+E48</f>
        <v>0</v>
      </c>
      <c r="G44" s="9"/>
    </row>
    <row r="45" spans="1:5" s="9" customFormat="1" ht="18.75" hidden="1">
      <c r="A45" s="23" t="s">
        <v>54</v>
      </c>
      <c r="B45" s="32" t="s">
        <v>86</v>
      </c>
      <c r="C45" s="15"/>
      <c r="D45" s="15"/>
      <c r="E45" s="15"/>
    </row>
    <row r="46" spans="1:5" s="9" customFormat="1" ht="18.75" hidden="1">
      <c r="A46" s="24" t="s">
        <v>67</v>
      </c>
      <c r="B46" s="32" t="s">
        <v>68</v>
      </c>
      <c r="C46" s="15"/>
      <c r="D46" s="15"/>
      <c r="E46" s="15"/>
    </row>
    <row r="47" spans="1:5" s="9" customFormat="1" ht="18.75" hidden="1">
      <c r="A47" s="24" t="s">
        <v>73</v>
      </c>
      <c r="B47" s="32" t="s">
        <v>76</v>
      </c>
      <c r="C47" s="15"/>
      <c r="D47" s="15"/>
      <c r="E47" s="15"/>
    </row>
    <row r="48" spans="1:5" s="9" customFormat="1" ht="18.75" hidden="1">
      <c r="A48" s="24" t="s">
        <v>74</v>
      </c>
      <c r="B48" s="32" t="s">
        <v>75</v>
      </c>
      <c r="C48" s="15"/>
      <c r="D48" s="15"/>
      <c r="E48" s="15"/>
    </row>
    <row r="49" spans="1:5" s="9" customFormat="1" ht="18.75" hidden="1">
      <c r="A49" s="23" t="s">
        <v>87</v>
      </c>
      <c r="B49" s="32" t="s">
        <v>95</v>
      </c>
      <c r="C49" s="15"/>
      <c r="D49" s="15"/>
      <c r="E49" s="15"/>
    </row>
    <row r="50" spans="1:7" s="13" customFormat="1" ht="17.25" customHeight="1">
      <c r="A50" s="20" t="s">
        <v>55</v>
      </c>
      <c r="B50" s="33" t="s">
        <v>26</v>
      </c>
      <c r="C50" s="14">
        <f>C52+C53+C54+C51</f>
        <v>30657.2</v>
      </c>
      <c r="D50" s="14">
        <f>D52+D53+D54+D51</f>
        <v>32676.5</v>
      </c>
      <c r="E50" s="14">
        <f>E52+E53+E54+E51</f>
        <v>32895.2</v>
      </c>
      <c r="G50" s="9"/>
    </row>
    <row r="51" spans="1:7" s="7" customFormat="1" ht="18.75">
      <c r="A51" s="22" t="s">
        <v>78</v>
      </c>
      <c r="B51" s="35" t="s">
        <v>79</v>
      </c>
      <c r="C51" s="16">
        <v>1085</v>
      </c>
      <c r="D51" s="16">
        <v>1000</v>
      </c>
      <c r="E51" s="16">
        <v>1000</v>
      </c>
      <c r="G51" s="9"/>
    </row>
    <row r="52" spans="1:7" s="7" customFormat="1" ht="15" customHeight="1">
      <c r="A52" s="22" t="s">
        <v>56</v>
      </c>
      <c r="B52" s="35" t="s">
        <v>27</v>
      </c>
      <c r="C52" s="16">
        <f>19926+187.122</f>
        <v>20113.122</v>
      </c>
      <c r="D52" s="16">
        <v>21875.2</v>
      </c>
      <c r="E52" s="16">
        <v>21875.2</v>
      </c>
      <c r="G52" s="9"/>
    </row>
    <row r="53" spans="1:5" s="9" customFormat="1" ht="18.75">
      <c r="A53" s="23" t="s">
        <v>57</v>
      </c>
      <c r="B53" s="32" t="s">
        <v>101</v>
      </c>
      <c r="C53" s="15">
        <v>7993.2</v>
      </c>
      <c r="D53" s="15">
        <v>8188.3</v>
      </c>
      <c r="E53" s="15">
        <v>8407</v>
      </c>
    </row>
    <row r="54" spans="1:5" s="9" customFormat="1" ht="18.75">
      <c r="A54" s="23" t="s">
        <v>58</v>
      </c>
      <c r="B54" s="32" t="s">
        <v>28</v>
      </c>
      <c r="C54" s="15">
        <f>1653-187.122</f>
        <v>1465.878</v>
      </c>
      <c r="D54" s="15">
        <v>1613</v>
      </c>
      <c r="E54" s="15">
        <v>1613</v>
      </c>
    </row>
    <row r="55" spans="1:7" s="13" customFormat="1" ht="18.75">
      <c r="A55" s="25" t="s">
        <v>59</v>
      </c>
      <c r="B55" s="36" t="s">
        <v>25</v>
      </c>
      <c r="C55" s="14">
        <f>C56+C57+C58</f>
        <v>250</v>
      </c>
      <c r="D55" s="14">
        <f>D56+D57+D58</f>
        <v>250</v>
      </c>
      <c r="E55" s="14">
        <f>E56+E57+E58</f>
        <v>0</v>
      </c>
      <c r="G55" s="9"/>
    </row>
    <row r="56" spans="1:7" s="13" customFormat="1" ht="15" customHeight="1">
      <c r="A56" s="22" t="s">
        <v>60</v>
      </c>
      <c r="B56" s="37" t="s">
        <v>88</v>
      </c>
      <c r="C56" s="15">
        <v>250</v>
      </c>
      <c r="D56" s="15">
        <v>250</v>
      </c>
      <c r="E56" s="15"/>
      <c r="G56" s="9"/>
    </row>
    <row r="57" spans="1:5" s="9" customFormat="1" ht="18" customHeight="1" hidden="1">
      <c r="A57" s="22" t="s">
        <v>61</v>
      </c>
      <c r="B57" s="30" t="s">
        <v>89</v>
      </c>
      <c r="C57" s="15"/>
      <c r="D57" s="15"/>
      <c r="E57" s="15"/>
    </row>
    <row r="58" spans="1:5" s="9" customFormat="1" ht="19.5" customHeight="1" hidden="1">
      <c r="A58" s="22" t="s">
        <v>90</v>
      </c>
      <c r="B58" s="30" t="s">
        <v>91</v>
      </c>
      <c r="C58" s="15"/>
      <c r="D58" s="15"/>
      <c r="E58" s="15"/>
    </row>
    <row r="59" spans="1:7" s="17" customFormat="1" ht="18.75">
      <c r="A59" s="25" t="s">
        <v>92</v>
      </c>
      <c r="B59" s="38" t="s">
        <v>93</v>
      </c>
      <c r="C59" s="41">
        <f>C60</f>
        <v>1598.7</v>
      </c>
      <c r="D59" s="41">
        <f>D60</f>
        <v>1598.7</v>
      </c>
      <c r="E59" s="41">
        <f>E60</f>
        <v>1598.7</v>
      </c>
      <c r="G59" s="9"/>
    </row>
    <row r="60" spans="1:7" s="7" customFormat="1" ht="18.75">
      <c r="A60" s="22" t="s">
        <v>94</v>
      </c>
      <c r="B60" s="35" t="s">
        <v>22</v>
      </c>
      <c r="C60" s="16">
        <v>1598.7</v>
      </c>
      <c r="D60" s="16">
        <v>1598.7</v>
      </c>
      <c r="E60" s="16">
        <v>1598.7</v>
      </c>
      <c r="G60" s="9"/>
    </row>
    <row r="61" spans="1:7" s="18" customFormat="1" ht="35.25" customHeight="1" hidden="1">
      <c r="A61" s="25" t="s">
        <v>97</v>
      </c>
      <c r="B61" s="43" t="s">
        <v>5</v>
      </c>
      <c r="C61" s="41">
        <f>C62</f>
        <v>0</v>
      </c>
      <c r="D61" s="41">
        <f>D62</f>
        <v>0</v>
      </c>
      <c r="E61" s="41">
        <f>E62</f>
        <v>0</v>
      </c>
      <c r="G61" s="9"/>
    </row>
    <row r="62" spans="1:7" s="7" customFormat="1" ht="17.25" customHeight="1" hidden="1">
      <c r="A62" s="22" t="s">
        <v>98</v>
      </c>
      <c r="B62" s="19" t="s">
        <v>5</v>
      </c>
      <c r="C62" s="16"/>
      <c r="D62" s="16"/>
      <c r="E62" s="16"/>
      <c r="G62" s="9"/>
    </row>
    <row r="63" spans="1:5" s="2" customFormat="1" ht="18.75">
      <c r="A63" s="26"/>
      <c r="B63" s="10" t="s">
        <v>29</v>
      </c>
      <c r="C63" s="14">
        <f>C55+C50+C44+C41+C34+C32+C27+C23+C20+C10+C61+C59</f>
        <v>300021.56200000003</v>
      </c>
      <c r="D63" s="14">
        <f>D55+D50+D44+D41+D34+D32+D27+D23+D20+D10+D61+D59</f>
        <v>281481.10000000003</v>
      </c>
      <c r="E63" s="14">
        <f>E55+E50+E44+E41+E34+E32+E27+E23+E20+E10+E61+E59</f>
        <v>285768.7</v>
      </c>
    </row>
    <row r="64" spans="1:3" s="2" customFormat="1" ht="18.75">
      <c r="A64" s="21"/>
      <c r="B64" s="39"/>
      <c r="C64" s="57">
        <f>'[2]2020-2022'!$G$451</f>
        <v>300021.56200000003</v>
      </c>
    </row>
    <row r="65" spans="1:4" s="2" customFormat="1" ht="15.75">
      <c r="A65" s="21"/>
      <c r="B65" s="56"/>
      <c r="C65" s="11">
        <f>'[1]2020'!$H$467</f>
        <v>300021.5620000001</v>
      </c>
      <c r="D65" s="59"/>
    </row>
    <row r="66" spans="1:4" s="2" customFormat="1" ht="15.75">
      <c r="A66" s="21"/>
      <c r="B66" s="40" t="s">
        <v>112</v>
      </c>
      <c r="C66" s="58">
        <v>295891.781</v>
      </c>
      <c r="D66" s="59"/>
    </row>
    <row r="67" spans="1:3" s="2" customFormat="1" ht="15.75">
      <c r="A67" s="21"/>
      <c r="B67" s="40"/>
      <c r="C67" s="60">
        <f>C65-C66</f>
        <v>4129.781000000075</v>
      </c>
    </row>
    <row r="68" ht="12.75">
      <c r="C68" s="47">
        <v>2500</v>
      </c>
    </row>
    <row r="69" ht="12.75">
      <c r="C69" s="47">
        <v>152.2</v>
      </c>
    </row>
    <row r="70" ht="12.75">
      <c r="C70" s="47">
        <v>115.629</v>
      </c>
    </row>
    <row r="71" spans="3:4" ht="12.75">
      <c r="C71" s="47">
        <v>130.981</v>
      </c>
      <c r="D71" s="47"/>
    </row>
    <row r="72" spans="3:4" ht="12.75">
      <c r="C72" s="47">
        <v>1230.971</v>
      </c>
      <c r="D72" s="47"/>
    </row>
    <row r="73" ht="12.75">
      <c r="C73" s="47">
        <f>C68+C69+C70+C71+C72</f>
        <v>4129.780999999999</v>
      </c>
    </row>
    <row r="74" ht="12.75">
      <c r="C74" s="47"/>
    </row>
    <row r="75" ht="12.75">
      <c r="C75" s="47"/>
    </row>
    <row r="76" ht="12.75">
      <c r="C76" s="47"/>
    </row>
    <row r="77" ht="12.75">
      <c r="C77" s="47"/>
    </row>
    <row r="78" ht="12.75">
      <c r="C78" s="47"/>
    </row>
    <row r="79" ht="12.75">
      <c r="C79" s="47"/>
    </row>
    <row r="80" ht="12.75">
      <c r="C80" s="47"/>
    </row>
    <row r="81" ht="12.75">
      <c r="C81" s="47"/>
    </row>
    <row r="82" ht="12.75">
      <c r="C82" s="47"/>
    </row>
    <row r="83" ht="12.75">
      <c r="C83" s="47"/>
    </row>
    <row r="84" ht="12.75">
      <c r="C84" s="47"/>
    </row>
  </sheetData>
  <sheetProtection/>
  <mergeCells count="3">
    <mergeCell ref="B2:C2"/>
    <mergeCell ref="A5:E5"/>
    <mergeCell ref="B3:C3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2020-02-12T10:53:02Z</cp:lastPrinted>
  <dcterms:created xsi:type="dcterms:W3CDTF">2007-09-03T07:30:33Z</dcterms:created>
  <dcterms:modified xsi:type="dcterms:W3CDTF">2020-02-18T05:22:19Z</dcterms:modified>
  <cp:category/>
  <cp:version/>
  <cp:contentType/>
  <cp:contentStatus/>
</cp:coreProperties>
</file>