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075" windowHeight="7695" activeTab="0"/>
  </bookViews>
  <sheets>
    <sheet name="муниципальная" sheetId="1" r:id="rId1"/>
  </sheets>
  <definedNames>
    <definedName name="_xlnm.Print_Area" localSheetId="0">'муниципальная'!$A$1:$I$109</definedName>
  </definedNames>
  <calcPr fullCalcOnLoad="1"/>
</workbook>
</file>

<file path=xl/sharedStrings.xml><?xml version="1.0" encoding="utf-8"?>
<sst xmlns="http://schemas.openxmlformats.org/spreadsheetml/2006/main" count="195" uniqueCount="103">
  <si>
    <t>Мероприятия программы</t>
  </si>
  <si>
    <t>Источники финансирования</t>
  </si>
  <si>
    <t>Срок выполнения</t>
  </si>
  <si>
    <t>Всего</t>
  </si>
  <si>
    <t>в 2014 году</t>
  </si>
  <si>
    <t>1.1.</t>
  </si>
  <si>
    <t>1.2.</t>
  </si>
  <si>
    <t>5.1.</t>
  </si>
  <si>
    <t xml:space="preserve">бюджет города Когалыма </t>
  </si>
  <si>
    <t>в 2015 году</t>
  </si>
  <si>
    <t>«Развитие образования в городе Когалыме на 2014-2016 годы»</t>
  </si>
  <si>
    <t>в 2016 году</t>
  </si>
  <si>
    <t>Обеспечение доступности качественного общего образования в соответствии с современными требованиями</t>
  </si>
  <si>
    <t>Развитие системы доступного дополнительного образования в соответствии с индивидуальными запросами населения</t>
  </si>
  <si>
    <t>2.</t>
  </si>
  <si>
    <t>3.1.</t>
  </si>
  <si>
    <t>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</si>
  <si>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 xml:space="preserve">бюджет автономного округа  </t>
  </si>
  <si>
    <t>3.2.</t>
  </si>
  <si>
    <t>Создание системных механизмов сохранения и укрепления здоровья детей в образовательных организациях</t>
  </si>
  <si>
    <t>4.1.</t>
  </si>
  <si>
    <t>4.2.</t>
  </si>
  <si>
    <t>Развитие инфраструктуры общего и дополнительного образования</t>
  </si>
  <si>
    <t>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</si>
  <si>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Основные мероприятия муниципальной программы</t>
  </si>
  <si>
    <t>№ п/п</t>
  </si>
  <si>
    <t>Управление образования Администрации города Когалыма</t>
  </si>
  <si>
    <t>Цель: Обеспечение доступности качественного образования, соответствующего требованиям инновационного развития , современным потребностям общества и каждого жителя города Когалыма</t>
  </si>
  <si>
    <t>Цель: Создание условий для духовного, культурного развития и самореализации молодёжи, роста её созидательной активности в интересах общества.</t>
  </si>
  <si>
    <t>бюджет города Когалыма</t>
  </si>
  <si>
    <t>1.</t>
  </si>
  <si>
    <t>2.1.</t>
  </si>
  <si>
    <t>6.1.</t>
  </si>
  <si>
    <t>Организация мероприятий по духовно-нравственному развитию и  формированию гражданско-патриотических качеств молодёжи</t>
  </si>
  <si>
    <t>6.2.</t>
  </si>
  <si>
    <t>Организация мероприятий по поддержке талантливой молодёжи</t>
  </si>
  <si>
    <t>7.1.</t>
  </si>
  <si>
    <t>Укрепление материально-технической базы МБУ "МКЦ "Феникс", финансовое и организационно-методическое сопровождение по исполнению  МБУ "МКЦ "Феникс" муниципального задания на оказание муниципальных услуг (выполнение работ)</t>
  </si>
  <si>
    <t xml:space="preserve"> бюджет города Когалыма</t>
  </si>
  <si>
    <t>Управление культуры спорта и молодёжной политики Администрации города Когалыма</t>
  </si>
  <si>
    <t>3.</t>
  </si>
  <si>
    <t>Проведение мероприятий аппаратом управления</t>
  </si>
  <si>
    <t>8.1.</t>
  </si>
  <si>
    <t>Организация и проведение городского конкурса среди общеобразовательных организаций на лучшую подготовку граждан РФ к военной службе</t>
  </si>
  <si>
    <t>9.1.</t>
  </si>
  <si>
    <t>2014-2016</t>
  </si>
  <si>
    <t xml:space="preserve">Задача 7. Создание условий для духовно-нравственного развития и формирования гражданско-патриотических качеств молодёжи, роста  её созидательной активности, выявления и продвижения талантливой молодёжи. </t>
  </si>
  <si>
    <t>7.2.</t>
  </si>
  <si>
    <t>Задача 1. Развитие общего образования и дополнительного образования.</t>
  </si>
  <si>
    <t>Задача 3. Обеспечение комплексной безопасности и комфортных условий образовательного процесса.</t>
  </si>
  <si>
    <t>Задача 4. Укрепление материально-технической базы и развитие инфраструктуры сферы образования.</t>
  </si>
  <si>
    <t>Задача 5. Совершенствование системы повышения квалификации педагогов и руководителей образовательных организаций.</t>
  </si>
  <si>
    <t>Задача 6. Обеспечение деятельности и управление в области образования на территории города Когалыма.</t>
  </si>
  <si>
    <t>Задача  8.  Обеспечение деятельности и укрепление материально-технической базы учреждения сферы работы с молодёжью.</t>
  </si>
  <si>
    <t>Подпрограмма 1. Общее образование и дополнительное образование.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</si>
  <si>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</si>
  <si>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 xml:space="preserve">Подпрограмма 3 . Организация деятельности в области образования на территории города Когалыма.  </t>
  </si>
  <si>
    <t>Подпрограмма 4.  Молодёжь города Когалыма.</t>
  </si>
  <si>
    <t>Подпрограмма 5 . Допризывная  подготовка молодёжи.</t>
  </si>
  <si>
    <t xml:space="preserve"> Финансирование  деятельности МАУ "Межшкольный методический центр города Когалыма"</t>
  </si>
  <si>
    <t xml:space="preserve">Итого по подпрограмме 1 </t>
  </si>
  <si>
    <t xml:space="preserve">Итого по подпрограмме 2 </t>
  </si>
  <si>
    <t xml:space="preserve">Итого по подпрограмме 3 </t>
  </si>
  <si>
    <t xml:space="preserve">Итого по подпрограмме 4 </t>
  </si>
  <si>
    <t xml:space="preserve">Итого по подпрограмме 5 </t>
  </si>
  <si>
    <t>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МБОУ "СОШ № 7", МБОУ "СОШ № 10"</t>
  </si>
  <si>
    <t>условно утверждённые расходы</t>
  </si>
  <si>
    <t>Ответственный исполнитель / соисполнитель, учреждение, организация</t>
  </si>
  <si>
    <t>всего</t>
  </si>
  <si>
    <t>Всего по программе</t>
  </si>
  <si>
    <t>в том числе:</t>
  </si>
  <si>
    <t>ответственный исполнитель - Управление образования Администрации города Когалыма</t>
  </si>
  <si>
    <t>Финансовые затраты на реализацию программы  (тыс.руб.)</t>
  </si>
  <si>
    <t>детский сад по ул. Градостроителей</t>
  </si>
  <si>
    <t>4.2.1.</t>
  </si>
  <si>
    <t>4.2.2.</t>
  </si>
  <si>
    <t>детский сад по ул. Береговая</t>
  </si>
  <si>
    <t>бюджет города Когалыма (средства по Соглашению)</t>
  </si>
  <si>
    <t>бюджет города Когалыма (в том числе средства по Соглашению)</t>
  </si>
  <si>
    <t>МУ "УКС г. Когалыма"</t>
  </si>
  <si>
    <t>соисполнитель 1 - МУ "УКС г. Когалыма"</t>
  </si>
  <si>
    <t>Задача 2. Реализация комплекса мер адресной поддержки педагогических работников и одарённых детей.</t>
  </si>
  <si>
    <t>2.2.</t>
  </si>
  <si>
    <t>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</si>
  <si>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Развитие системы выявления, поддержки, сопровождения и стимулирования одаренных детей в различных сферах деятельности</t>
  </si>
  <si>
    <t>5.2.</t>
  </si>
  <si>
    <t>Финансирование МАОУ "СОШ № 8" в рамках проекта "Формула успеха"</t>
  </si>
  <si>
    <t>Задача  9.  Содействие формированию эффективного поведения и успешной социализации молодёжи на рынке труда.</t>
  </si>
  <si>
    <t>Организация деятельности молодёжных трудовых отрядов</t>
  </si>
  <si>
    <t>Задача 10. Создание условий для подготовки граждан к военной службе.</t>
  </si>
  <si>
    <t>10.1.</t>
  </si>
  <si>
    <t>10.2.</t>
  </si>
  <si>
    <t>Подготовка граждан РФ к военной службе</t>
  </si>
  <si>
    <t>10.3.</t>
  </si>
  <si>
    <t>Организация выставки "Время выбрало нас - служить Родине"</t>
  </si>
  <si>
    <t xml:space="preserve">Приложение </t>
  </si>
  <si>
    <t>соисполнитель 2 - Управление культуры спорта и молодёжной политики Администрации города Когалыма</t>
  </si>
  <si>
    <t>Администрация города Когалыма</t>
  </si>
  <si>
    <t>4.</t>
  </si>
  <si>
    <t>соисполнитель 3 - Администрация города Когалыма</t>
  </si>
  <si>
    <t xml:space="preserve">к постановлению Администрации </t>
  </si>
  <si>
    <t>города Когалыма</t>
  </si>
  <si>
    <t>от 30.07.2014 №1892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</si>
</sst>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_-* #,##0.0_р_._-;\-* #,##0.0_р_._-;_-* &quot;-&quot;??_р_._-;_-@_-"/>
    <numFmt numFmtId="172" formatCode="_-* #,##0.000_р_._-;\-* #,##0.00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0">
    <xf numFmtId="0" fontId="0" fillId="0" borderId="0" xfId="0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wrapText="1"/>
    </xf>
    <xf numFmtId="169" fontId="4" fillId="0" borderId="10" xfId="0" applyNumberFormat="1" applyFont="1" applyFill="1" applyBorder="1" applyAlignment="1">
      <alignment wrapText="1"/>
    </xf>
    <xf numFmtId="169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9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43" fontId="4" fillId="0" borderId="10" xfId="6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center" vertical="center" wrapText="1"/>
    </xf>
    <xf numFmtId="43" fontId="11" fillId="0" borderId="10" xfId="6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169" fontId="5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horizontal="right" vertical="center" wrapText="1"/>
    </xf>
    <xf numFmtId="43" fontId="4" fillId="0" borderId="10" xfId="6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169" fontId="4" fillId="0" borderId="10" xfId="0" applyNumberFormat="1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horizontal="left" vertical="center" wrapText="1"/>
    </xf>
    <xf numFmtId="16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9" fontId="4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3" fontId="5" fillId="0" borderId="10" xfId="6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9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05"/>
  <sheetViews>
    <sheetView tabSelected="1" view="pageBreakPreview" zoomScale="78" zoomScaleNormal="80" zoomScaleSheetLayoutView="78" zoomScalePageLayoutView="0" workbookViewId="0" topLeftCell="A1">
      <selection activeCell="H5" sqref="H5"/>
    </sheetView>
  </sheetViews>
  <sheetFormatPr defaultColWidth="9.00390625" defaultRowHeight="12.75"/>
  <cols>
    <col min="1" max="1" width="7.875" style="28" customWidth="1"/>
    <col min="2" max="2" width="47.125" style="6" customWidth="1"/>
    <col min="3" max="3" width="23.625" style="6" customWidth="1"/>
    <col min="4" max="4" width="14.375" style="6" customWidth="1"/>
    <col min="5" max="5" width="17.125" style="6" customWidth="1"/>
    <col min="6" max="6" width="17.00390625" style="6" customWidth="1"/>
    <col min="7" max="7" width="18.25390625" style="6" customWidth="1"/>
    <col min="8" max="8" width="17.25390625" style="6" customWidth="1"/>
    <col min="9" max="9" width="23.625" style="6" customWidth="1"/>
    <col min="10" max="11" width="13.25390625" style="6" bestFit="1" customWidth="1"/>
    <col min="12" max="12" width="14.875" style="6" customWidth="1"/>
    <col min="13" max="13" width="16.75390625" style="6" customWidth="1"/>
    <col min="14" max="14" width="9.125" style="6" customWidth="1"/>
    <col min="15" max="15" width="14.625" style="6" customWidth="1"/>
    <col min="16" max="16384" width="9.125" style="6" customWidth="1"/>
  </cols>
  <sheetData>
    <row r="1" spans="4:9" ht="15.75">
      <c r="D1" s="8"/>
      <c r="H1" s="82" t="s">
        <v>95</v>
      </c>
      <c r="I1" s="83"/>
    </row>
    <row r="2" spans="4:9" ht="15.75">
      <c r="D2" s="7"/>
      <c r="H2" s="84" t="s">
        <v>100</v>
      </c>
      <c r="I2" s="84"/>
    </row>
    <row r="3" spans="4:9" ht="15.75">
      <c r="D3" s="25"/>
      <c r="G3" s="81"/>
      <c r="H3" s="84" t="s">
        <v>101</v>
      </c>
      <c r="I3" s="84"/>
    </row>
    <row r="4" spans="4:9" ht="15.75">
      <c r="D4" s="25"/>
      <c r="G4" s="81"/>
      <c r="H4" s="82" t="s">
        <v>102</v>
      </c>
      <c r="I4" s="82"/>
    </row>
    <row r="5" spans="7:8" ht="12.75">
      <c r="G5" s="7"/>
      <c r="H5" s="7"/>
    </row>
    <row r="6" spans="1:9" ht="16.5">
      <c r="A6" s="88" t="s">
        <v>24</v>
      </c>
      <c r="B6" s="88"/>
      <c r="C6" s="88"/>
      <c r="D6" s="88"/>
      <c r="E6" s="88"/>
      <c r="F6" s="88"/>
      <c r="G6" s="88"/>
      <c r="H6" s="88"/>
      <c r="I6" s="88"/>
    </row>
    <row r="7" spans="1:9" ht="16.5">
      <c r="A7" s="89" t="s">
        <v>10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29"/>
      <c r="B8" s="9"/>
      <c r="C8" s="9"/>
      <c r="E8" s="9"/>
      <c r="F8" s="9"/>
      <c r="G8" s="9"/>
      <c r="H8" s="9"/>
      <c r="I8" s="9"/>
    </row>
    <row r="9" spans="1:9" ht="40.5" customHeight="1">
      <c r="A9" s="86" t="s">
        <v>25</v>
      </c>
      <c r="B9" s="86" t="s">
        <v>0</v>
      </c>
      <c r="C9" s="86" t="s">
        <v>67</v>
      </c>
      <c r="D9" s="87" t="s">
        <v>2</v>
      </c>
      <c r="E9" s="86" t="s">
        <v>72</v>
      </c>
      <c r="F9" s="86"/>
      <c r="G9" s="86"/>
      <c r="H9" s="86"/>
      <c r="I9" s="86" t="s">
        <v>1</v>
      </c>
    </row>
    <row r="10" spans="1:9" ht="14.25" customHeight="1">
      <c r="A10" s="86"/>
      <c r="B10" s="86"/>
      <c r="C10" s="86"/>
      <c r="D10" s="87"/>
      <c r="E10" s="86" t="s">
        <v>3</v>
      </c>
      <c r="F10" s="86"/>
      <c r="G10" s="86"/>
      <c r="H10" s="10"/>
      <c r="I10" s="86"/>
    </row>
    <row r="11" spans="1:9" ht="14.25" customHeight="1" hidden="1">
      <c r="A11" s="86"/>
      <c r="B11" s="86"/>
      <c r="C11" s="86"/>
      <c r="D11" s="87"/>
      <c r="E11" s="86"/>
      <c r="F11" s="11"/>
      <c r="G11" s="11"/>
      <c r="H11" s="11"/>
      <c r="I11" s="86"/>
    </row>
    <row r="12" spans="1:9" ht="14.25" customHeight="1">
      <c r="A12" s="86"/>
      <c r="B12" s="86"/>
      <c r="C12" s="86"/>
      <c r="D12" s="87"/>
      <c r="E12" s="86"/>
      <c r="F12" s="86" t="s">
        <v>4</v>
      </c>
      <c r="G12" s="86" t="s">
        <v>9</v>
      </c>
      <c r="H12" s="86" t="s">
        <v>11</v>
      </c>
      <c r="I12" s="86"/>
    </row>
    <row r="13" spans="1:9" ht="15.75" customHeight="1">
      <c r="A13" s="86"/>
      <c r="B13" s="86"/>
      <c r="C13" s="86"/>
      <c r="D13" s="87"/>
      <c r="E13" s="86"/>
      <c r="F13" s="86"/>
      <c r="G13" s="86"/>
      <c r="H13" s="86"/>
      <c r="I13" s="86"/>
    </row>
    <row r="14" spans="1:14" ht="15.75">
      <c r="A14" s="18">
        <v>1</v>
      </c>
      <c r="B14" s="12">
        <v>2</v>
      </c>
      <c r="C14" s="12">
        <v>3</v>
      </c>
      <c r="D14" s="13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41"/>
      <c r="K14" s="14"/>
      <c r="L14" s="14"/>
      <c r="M14" s="14"/>
      <c r="N14" s="14"/>
    </row>
    <row r="15" spans="1:14" ht="15.75">
      <c r="A15" s="18"/>
      <c r="B15" s="12"/>
      <c r="C15" s="12"/>
      <c r="D15" s="13"/>
      <c r="E15" s="12"/>
      <c r="F15" s="12"/>
      <c r="G15" s="12"/>
      <c r="H15" s="12"/>
      <c r="I15" s="12"/>
      <c r="J15" s="41"/>
      <c r="K15" s="14"/>
      <c r="L15" s="14"/>
      <c r="M15" s="14"/>
      <c r="N15" s="14"/>
    </row>
    <row r="16" spans="1:14" s="34" customFormat="1" ht="37.5" customHeight="1">
      <c r="A16" s="90" t="s">
        <v>27</v>
      </c>
      <c r="B16" s="90"/>
      <c r="C16" s="90"/>
      <c r="D16" s="90"/>
      <c r="E16" s="90"/>
      <c r="F16" s="90"/>
      <c r="G16" s="90"/>
      <c r="H16" s="90"/>
      <c r="I16" s="90"/>
      <c r="J16" s="32"/>
      <c r="K16" s="33"/>
      <c r="L16" s="33"/>
      <c r="M16" s="33"/>
      <c r="N16" s="33"/>
    </row>
    <row r="17" spans="1:14" ht="24" customHeight="1">
      <c r="A17" s="92" t="s">
        <v>54</v>
      </c>
      <c r="B17" s="92"/>
      <c r="C17" s="92"/>
      <c r="D17" s="92"/>
      <c r="E17" s="92"/>
      <c r="F17" s="92"/>
      <c r="G17" s="92"/>
      <c r="H17" s="15"/>
      <c r="I17" s="13"/>
      <c r="J17" s="16"/>
      <c r="K17" s="14"/>
      <c r="L17" s="14"/>
      <c r="M17" s="14"/>
      <c r="N17" s="14"/>
    </row>
    <row r="18" spans="1:14" ht="24" customHeight="1">
      <c r="A18" s="92" t="s">
        <v>48</v>
      </c>
      <c r="B18" s="92"/>
      <c r="C18" s="92"/>
      <c r="D18" s="92"/>
      <c r="E18" s="92"/>
      <c r="F18" s="92"/>
      <c r="G18" s="92"/>
      <c r="H18" s="15"/>
      <c r="I18" s="13"/>
      <c r="J18" s="16"/>
      <c r="K18" s="14"/>
      <c r="L18" s="14"/>
      <c r="M18" s="14"/>
      <c r="N18" s="14"/>
    </row>
    <row r="19" spans="1:15" ht="30.75" customHeight="1">
      <c r="A19" s="93" t="s">
        <v>5</v>
      </c>
      <c r="B19" s="94" t="s">
        <v>12</v>
      </c>
      <c r="C19" s="93" t="s">
        <v>26</v>
      </c>
      <c r="D19" s="95" t="s">
        <v>45</v>
      </c>
      <c r="E19" s="57">
        <f>F19+G19+H19</f>
        <v>1292368.3</v>
      </c>
      <c r="F19" s="57">
        <v>406305.9</v>
      </c>
      <c r="G19" s="57">
        <v>427767</v>
      </c>
      <c r="H19" s="57">
        <v>458295.4</v>
      </c>
      <c r="I19" s="1" t="s">
        <v>8</v>
      </c>
      <c r="J19" s="14"/>
      <c r="K19" s="14"/>
      <c r="L19" s="14"/>
      <c r="M19" s="14"/>
      <c r="N19" s="14"/>
      <c r="O19" s="14"/>
    </row>
    <row r="20" spans="1:15" ht="20.25" customHeight="1">
      <c r="A20" s="93"/>
      <c r="B20" s="94"/>
      <c r="C20" s="93"/>
      <c r="D20" s="95"/>
      <c r="E20" s="85">
        <f>F20+G20+H20</f>
        <v>3736511.4000000004</v>
      </c>
      <c r="F20" s="85">
        <v>1170412.7</v>
      </c>
      <c r="G20" s="85">
        <v>1261569</v>
      </c>
      <c r="H20" s="85">
        <v>1304529.7</v>
      </c>
      <c r="I20" s="91" t="s">
        <v>17</v>
      </c>
      <c r="J20" s="16"/>
      <c r="K20" s="14"/>
      <c r="L20" s="16"/>
      <c r="M20" s="16"/>
      <c r="N20" s="14"/>
      <c r="O20" s="14"/>
    </row>
    <row r="21" spans="1:15" ht="11.25" customHeight="1">
      <c r="A21" s="93"/>
      <c r="B21" s="94"/>
      <c r="C21" s="93"/>
      <c r="D21" s="95"/>
      <c r="E21" s="85"/>
      <c r="F21" s="85"/>
      <c r="G21" s="85"/>
      <c r="H21" s="85"/>
      <c r="I21" s="91"/>
      <c r="J21" s="16"/>
      <c r="K21" s="14"/>
      <c r="L21" s="16"/>
      <c r="M21" s="16"/>
      <c r="N21" s="14"/>
      <c r="O21" s="14"/>
    </row>
    <row r="22" spans="1:15" ht="12.75" customHeight="1" hidden="1">
      <c r="A22" s="93"/>
      <c r="B22" s="94"/>
      <c r="C22" s="93"/>
      <c r="D22" s="95"/>
      <c r="E22" s="85"/>
      <c r="F22" s="85"/>
      <c r="G22" s="85"/>
      <c r="H22" s="85"/>
      <c r="I22" s="91"/>
      <c r="J22" s="16"/>
      <c r="K22" s="14"/>
      <c r="L22" s="16"/>
      <c r="M22" s="16"/>
      <c r="N22" s="14"/>
      <c r="O22" s="14"/>
    </row>
    <row r="23" spans="1:15" ht="32.25" customHeight="1">
      <c r="A23" s="93" t="s">
        <v>6</v>
      </c>
      <c r="B23" s="94" t="s">
        <v>13</v>
      </c>
      <c r="C23" s="93"/>
      <c r="D23" s="95" t="s">
        <v>45</v>
      </c>
      <c r="E23" s="85">
        <f>F23+G23+H23</f>
        <v>263632.9</v>
      </c>
      <c r="F23" s="85">
        <v>83727.3</v>
      </c>
      <c r="G23" s="85">
        <v>87895.7</v>
      </c>
      <c r="H23" s="85">
        <v>92009.9</v>
      </c>
      <c r="I23" s="91" t="s">
        <v>8</v>
      </c>
      <c r="J23" s="16"/>
      <c r="K23" s="16"/>
      <c r="L23" s="16"/>
      <c r="M23" s="16"/>
      <c r="N23" s="14"/>
      <c r="O23" s="14"/>
    </row>
    <row r="24" spans="1:15" ht="35.25" customHeight="1">
      <c r="A24" s="93"/>
      <c r="B24" s="94"/>
      <c r="C24" s="93"/>
      <c r="D24" s="95"/>
      <c r="E24" s="85"/>
      <c r="F24" s="85"/>
      <c r="G24" s="85"/>
      <c r="H24" s="85"/>
      <c r="I24" s="91"/>
      <c r="J24" s="16"/>
      <c r="K24" s="16"/>
      <c r="L24" s="16"/>
      <c r="M24" s="16"/>
      <c r="N24" s="14"/>
      <c r="O24" s="14"/>
    </row>
    <row r="25" spans="1:15" ht="17.25" customHeight="1">
      <c r="A25" s="2"/>
      <c r="B25" s="3" t="s">
        <v>3</v>
      </c>
      <c r="C25" s="3"/>
      <c r="D25" s="19"/>
      <c r="E25" s="58">
        <f>SUM(E19:E24)</f>
        <v>5292512.600000001</v>
      </c>
      <c r="F25" s="58">
        <f>SUM(F19:F24)</f>
        <v>1660445.9000000001</v>
      </c>
      <c r="G25" s="58">
        <f>SUM(G19:G24)</f>
        <v>1777231.7</v>
      </c>
      <c r="H25" s="58">
        <f>SUM(H19:H24)</f>
        <v>1854835</v>
      </c>
      <c r="I25" s="3"/>
      <c r="J25" s="14"/>
      <c r="K25" s="14"/>
      <c r="L25" s="14"/>
      <c r="M25" s="14"/>
      <c r="N25" s="14"/>
      <c r="O25" s="14"/>
    </row>
    <row r="26" spans="1:14" s="65" customFormat="1" ht="18" customHeight="1">
      <c r="A26" s="97" t="s">
        <v>81</v>
      </c>
      <c r="B26" s="97"/>
      <c r="C26" s="97"/>
      <c r="D26" s="97"/>
      <c r="E26" s="97"/>
      <c r="F26" s="97"/>
      <c r="G26" s="97"/>
      <c r="H26" s="11"/>
      <c r="I26" s="20"/>
      <c r="J26" s="63"/>
      <c r="K26" s="64"/>
      <c r="L26" s="64"/>
      <c r="M26" s="64"/>
      <c r="N26" s="64"/>
    </row>
    <row r="27" spans="1:15" ht="30.75" customHeight="1">
      <c r="A27" s="80" t="s">
        <v>31</v>
      </c>
      <c r="B27" s="101" t="s">
        <v>84</v>
      </c>
      <c r="C27" s="99" t="s">
        <v>26</v>
      </c>
      <c r="D27" s="76" t="s">
        <v>45</v>
      </c>
      <c r="E27" s="48">
        <f>F27+G27+H27</f>
        <v>3984.7</v>
      </c>
      <c r="F27" s="48">
        <v>2710.2</v>
      </c>
      <c r="G27" s="48">
        <v>1274.5</v>
      </c>
      <c r="H27" s="48"/>
      <c r="I27" s="42" t="s">
        <v>8</v>
      </c>
      <c r="J27" s="14"/>
      <c r="K27" s="14"/>
      <c r="L27" s="14"/>
      <c r="M27" s="14"/>
      <c r="N27" s="14"/>
      <c r="O27" s="14"/>
    </row>
    <row r="28" spans="1:15" ht="35.25" customHeight="1">
      <c r="A28" s="103"/>
      <c r="B28" s="73"/>
      <c r="C28" s="78"/>
      <c r="D28" s="79"/>
      <c r="E28" s="48">
        <f>F28+G28+H28</f>
        <v>15</v>
      </c>
      <c r="F28" s="48">
        <v>15</v>
      </c>
      <c r="G28" s="48"/>
      <c r="H28" s="48"/>
      <c r="I28" s="42" t="s">
        <v>17</v>
      </c>
      <c r="J28" s="14"/>
      <c r="K28" s="14"/>
      <c r="L28" s="14"/>
      <c r="M28" s="14"/>
      <c r="N28" s="14"/>
      <c r="O28" s="14"/>
    </row>
    <row r="29" spans="1:15" ht="37.5" customHeight="1">
      <c r="A29" s="102"/>
      <c r="B29" s="74"/>
      <c r="C29" s="100"/>
      <c r="D29" s="77"/>
      <c r="E29" s="48">
        <f>F29+G29+H29</f>
        <v>1274.5</v>
      </c>
      <c r="F29" s="48"/>
      <c r="G29" s="48"/>
      <c r="H29" s="48">
        <v>1274.5</v>
      </c>
      <c r="I29" s="42" t="s">
        <v>66</v>
      </c>
      <c r="J29" s="14"/>
      <c r="K29" s="14"/>
      <c r="L29" s="14"/>
      <c r="M29" s="14"/>
      <c r="N29" s="14"/>
      <c r="O29" s="14"/>
    </row>
    <row r="30" spans="1:15" ht="49.5" customHeight="1">
      <c r="A30" s="80" t="s">
        <v>82</v>
      </c>
      <c r="B30" s="101" t="s">
        <v>83</v>
      </c>
      <c r="C30" s="99" t="s">
        <v>26</v>
      </c>
      <c r="D30" s="76" t="s">
        <v>45</v>
      </c>
      <c r="E30" s="48">
        <f>F30+G30+H30</f>
        <v>1392</v>
      </c>
      <c r="F30" s="48">
        <v>592.5</v>
      </c>
      <c r="G30" s="48">
        <v>799.5</v>
      </c>
      <c r="H30" s="48"/>
      <c r="I30" s="42" t="s">
        <v>8</v>
      </c>
      <c r="J30" s="14"/>
      <c r="K30" s="14"/>
      <c r="L30" s="14"/>
      <c r="M30" s="14"/>
      <c r="N30" s="14"/>
      <c r="O30" s="14"/>
    </row>
    <row r="31" spans="1:15" ht="49.5" customHeight="1">
      <c r="A31" s="102"/>
      <c r="B31" s="74"/>
      <c r="C31" s="100"/>
      <c r="D31" s="77"/>
      <c r="E31" s="48">
        <f>F31+G31+H31</f>
        <v>730.5</v>
      </c>
      <c r="F31" s="48"/>
      <c r="G31" s="48"/>
      <c r="H31" s="48">
        <v>730.5</v>
      </c>
      <c r="I31" s="42" t="s">
        <v>66</v>
      </c>
      <c r="J31" s="14"/>
      <c r="K31" s="14"/>
      <c r="L31" s="14"/>
      <c r="M31" s="14"/>
      <c r="N31" s="14"/>
      <c r="O31" s="14"/>
    </row>
    <row r="32" spans="1:15" s="65" customFormat="1" ht="27" customHeight="1">
      <c r="A32" s="2"/>
      <c r="B32" s="66" t="s">
        <v>3</v>
      </c>
      <c r="C32" s="1"/>
      <c r="D32" s="1"/>
      <c r="E32" s="51">
        <f>SUM(E27:E31)</f>
        <v>7396.7</v>
      </c>
      <c r="F32" s="51">
        <f>SUM(F27:F31)</f>
        <v>3317.7</v>
      </c>
      <c r="G32" s="51">
        <f>SUM(G27:G31)</f>
        <v>2074</v>
      </c>
      <c r="H32" s="51">
        <f>SUM(H27:H31)</f>
        <v>2005</v>
      </c>
      <c r="I32" s="1"/>
      <c r="J32" s="64"/>
      <c r="K32" s="64"/>
      <c r="L32" s="64"/>
      <c r="M32" s="64"/>
      <c r="N32" s="64"/>
      <c r="O32" s="64"/>
    </row>
    <row r="33" spans="1:14" ht="19.5" customHeight="1">
      <c r="A33" s="92" t="s">
        <v>49</v>
      </c>
      <c r="B33" s="92"/>
      <c r="C33" s="92"/>
      <c r="D33" s="92"/>
      <c r="E33" s="92"/>
      <c r="F33" s="92"/>
      <c r="G33" s="92"/>
      <c r="H33" s="15"/>
      <c r="I33" s="13"/>
      <c r="J33" s="16"/>
      <c r="K33" s="14"/>
      <c r="L33" s="14"/>
      <c r="M33" s="14"/>
      <c r="N33" s="14"/>
    </row>
    <row r="34" spans="1:15" ht="28.5" customHeight="1">
      <c r="A34" s="80" t="s">
        <v>15</v>
      </c>
      <c r="B34" s="101" t="s">
        <v>16</v>
      </c>
      <c r="C34" s="75" t="s">
        <v>79</v>
      </c>
      <c r="D34" s="98" t="s">
        <v>45</v>
      </c>
      <c r="E34" s="48">
        <f>F34+G34+H34</f>
        <v>38640.3</v>
      </c>
      <c r="F34" s="48">
        <v>38640.3</v>
      </c>
      <c r="G34" s="48"/>
      <c r="H34" s="48"/>
      <c r="I34" s="42" t="s">
        <v>8</v>
      </c>
      <c r="J34" s="14"/>
      <c r="K34" s="14"/>
      <c r="L34" s="14"/>
      <c r="M34" s="14"/>
      <c r="N34" s="14"/>
      <c r="O34" s="14"/>
    </row>
    <row r="35" spans="1:15" ht="31.5" customHeight="1">
      <c r="A35" s="103"/>
      <c r="B35" s="73"/>
      <c r="C35" s="75"/>
      <c r="D35" s="98"/>
      <c r="E35" s="48">
        <f>F35+G35+H35</f>
        <v>46136.8</v>
      </c>
      <c r="F35" s="48"/>
      <c r="G35" s="48">
        <v>22464</v>
      </c>
      <c r="H35" s="48">
        <v>23672.8</v>
      </c>
      <c r="I35" s="42" t="s">
        <v>66</v>
      </c>
      <c r="J35" s="14"/>
      <c r="K35" s="14"/>
      <c r="L35" s="14"/>
      <c r="M35" s="14"/>
      <c r="N35" s="14"/>
      <c r="O35" s="14"/>
    </row>
    <row r="36" spans="1:15" ht="61.5" customHeight="1">
      <c r="A36" s="102"/>
      <c r="B36" s="74"/>
      <c r="C36" s="56" t="s">
        <v>26</v>
      </c>
      <c r="D36" s="67" t="s">
        <v>45</v>
      </c>
      <c r="E36" s="48">
        <f>F36+G36+H36</f>
        <v>851.9</v>
      </c>
      <c r="F36" s="48">
        <v>851.9</v>
      </c>
      <c r="G36" s="48"/>
      <c r="H36" s="48"/>
      <c r="I36" s="42" t="s">
        <v>8</v>
      </c>
      <c r="J36" s="14"/>
      <c r="K36" s="14"/>
      <c r="L36" s="14"/>
      <c r="M36" s="14"/>
      <c r="N36" s="14"/>
      <c r="O36" s="14"/>
    </row>
    <row r="37" spans="1:15" ht="36.75" customHeight="1">
      <c r="A37" s="93" t="s">
        <v>18</v>
      </c>
      <c r="B37" s="94" t="s">
        <v>19</v>
      </c>
      <c r="C37" s="75" t="s">
        <v>26</v>
      </c>
      <c r="D37" s="98" t="s">
        <v>45</v>
      </c>
      <c r="E37" s="48">
        <f>F37+G37+H37</f>
        <v>62839.8</v>
      </c>
      <c r="F37" s="48">
        <v>14586.9</v>
      </c>
      <c r="G37" s="48">
        <v>22476.1</v>
      </c>
      <c r="H37" s="48">
        <v>25776.8</v>
      </c>
      <c r="I37" s="42" t="s">
        <v>8</v>
      </c>
      <c r="J37" s="14"/>
      <c r="K37" s="14"/>
      <c r="L37" s="14"/>
      <c r="M37" s="14"/>
      <c r="N37" s="14"/>
      <c r="O37" s="14"/>
    </row>
    <row r="38" spans="1:15" ht="35.25" customHeight="1">
      <c r="A38" s="93"/>
      <c r="B38" s="94"/>
      <c r="C38" s="75"/>
      <c r="D38" s="98"/>
      <c r="E38" s="48">
        <f>F38+G38+H38</f>
        <v>200745.6</v>
      </c>
      <c r="F38" s="48">
        <v>63531.6</v>
      </c>
      <c r="G38" s="48">
        <v>66608</v>
      </c>
      <c r="H38" s="48">
        <v>70606</v>
      </c>
      <c r="I38" s="1" t="s">
        <v>17</v>
      </c>
      <c r="J38" s="14"/>
      <c r="K38" s="14"/>
      <c r="L38" s="14"/>
      <c r="M38" s="14"/>
      <c r="N38" s="14"/>
      <c r="O38" s="14"/>
    </row>
    <row r="39" spans="1:15" ht="21.75" customHeight="1">
      <c r="A39" s="2"/>
      <c r="B39" s="3" t="s">
        <v>3</v>
      </c>
      <c r="C39" s="3"/>
      <c r="D39" s="19"/>
      <c r="E39" s="58">
        <f>SUM(E34:E38)</f>
        <v>349214.4</v>
      </c>
      <c r="F39" s="58">
        <f>SUM(F34:F38)</f>
        <v>117610.70000000001</v>
      </c>
      <c r="G39" s="58">
        <f>SUM(G34:G38)</f>
        <v>111548.1</v>
      </c>
      <c r="H39" s="58">
        <f>SUM(H34:H38)</f>
        <v>120055.6</v>
      </c>
      <c r="I39" s="3"/>
      <c r="J39" s="14"/>
      <c r="K39" s="14"/>
      <c r="L39" s="14"/>
      <c r="M39" s="14"/>
      <c r="N39" s="14"/>
      <c r="O39" s="14"/>
    </row>
    <row r="40" spans="1:15" ht="37.5" customHeight="1">
      <c r="A40" s="2"/>
      <c r="B40" s="3"/>
      <c r="C40" s="3"/>
      <c r="D40" s="19"/>
      <c r="E40" s="26"/>
      <c r="F40" s="26"/>
      <c r="G40" s="26"/>
      <c r="H40" s="26"/>
      <c r="I40" s="3"/>
      <c r="J40" s="14"/>
      <c r="K40" s="14"/>
      <c r="L40" s="14"/>
      <c r="M40" s="14"/>
      <c r="N40" s="14"/>
      <c r="O40" s="14"/>
    </row>
    <row r="41" spans="1:14" ht="31.5" customHeight="1">
      <c r="A41" s="92" t="s">
        <v>50</v>
      </c>
      <c r="B41" s="92"/>
      <c r="C41" s="92"/>
      <c r="D41" s="92"/>
      <c r="E41" s="92"/>
      <c r="F41" s="92"/>
      <c r="G41" s="92"/>
      <c r="H41" s="15"/>
      <c r="I41" s="31"/>
      <c r="J41" s="16"/>
      <c r="K41" s="14"/>
      <c r="L41" s="14"/>
      <c r="M41" s="14"/>
      <c r="N41" s="14"/>
    </row>
    <row r="42" spans="1:15" ht="81.75" customHeight="1">
      <c r="A42" s="93" t="s">
        <v>20</v>
      </c>
      <c r="B42" s="94" t="s">
        <v>65</v>
      </c>
      <c r="C42" s="75" t="s">
        <v>26</v>
      </c>
      <c r="D42" s="98" t="s">
        <v>45</v>
      </c>
      <c r="E42" s="48">
        <f>F42+G42+H42</f>
        <v>8312</v>
      </c>
      <c r="F42" s="48">
        <v>7121</v>
      </c>
      <c r="G42" s="48">
        <v>1191</v>
      </c>
      <c r="H42" s="48"/>
      <c r="I42" s="42" t="s">
        <v>8</v>
      </c>
      <c r="J42" s="14"/>
      <c r="K42" s="14"/>
      <c r="L42" s="14"/>
      <c r="M42" s="14"/>
      <c r="N42" s="14"/>
      <c r="O42" s="14"/>
    </row>
    <row r="43" spans="1:15" ht="72.75" customHeight="1">
      <c r="A43" s="93"/>
      <c r="B43" s="94"/>
      <c r="C43" s="75"/>
      <c r="D43" s="98"/>
      <c r="E43" s="48">
        <f>F43+G43+H43</f>
        <v>1260</v>
      </c>
      <c r="F43" s="48"/>
      <c r="G43" s="48"/>
      <c r="H43" s="48">
        <v>1260</v>
      </c>
      <c r="I43" s="42" t="s">
        <v>66</v>
      </c>
      <c r="J43" s="14"/>
      <c r="K43" s="14"/>
      <c r="L43" s="14"/>
      <c r="M43" s="14"/>
      <c r="N43" s="14"/>
      <c r="O43" s="14"/>
    </row>
    <row r="44" spans="1:15" ht="69.75" customHeight="1">
      <c r="A44" s="93" t="s">
        <v>21</v>
      </c>
      <c r="B44" s="94" t="s">
        <v>22</v>
      </c>
      <c r="C44" s="99" t="s">
        <v>79</v>
      </c>
      <c r="D44" s="98" t="s">
        <v>45</v>
      </c>
      <c r="E44" s="48">
        <f>F44+G44+H44</f>
        <v>21356.2</v>
      </c>
      <c r="F44" s="48">
        <v>319.7</v>
      </c>
      <c r="G44" s="48">
        <v>21036.5</v>
      </c>
      <c r="H44" s="48"/>
      <c r="I44" s="42" t="s">
        <v>78</v>
      </c>
      <c r="J44" s="14"/>
      <c r="K44" s="14"/>
      <c r="L44" s="14"/>
      <c r="M44" s="14"/>
      <c r="N44" s="14"/>
      <c r="O44" s="14"/>
    </row>
    <row r="45" spans="1:15" ht="54" customHeight="1">
      <c r="A45" s="93"/>
      <c r="B45" s="94"/>
      <c r="C45" s="100"/>
      <c r="D45" s="98"/>
      <c r="E45" s="48">
        <f>F45+G45+H45</f>
        <v>191682</v>
      </c>
      <c r="F45" s="48">
        <v>2354</v>
      </c>
      <c r="G45" s="48">
        <v>189328</v>
      </c>
      <c r="H45" s="48"/>
      <c r="I45" s="1" t="s">
        <v>17</v>
      </c>
      <c r="J45" s="14"/>
      <c r="K45" s="14"/>
      <c r="L45" s="14"/>
      <c r="M45" s="14"/>
      <c r="N45" s="14"/>
      <c r="O45" s="14"/>
    </row>
    <row r="46" spans="1:15" ht="21" customHeight="1">
      <c r="A46" s="2"/>
      <c r="B46" s="62" t="s">
        <v>70</v>
      </c>
      <c r="C46" s="18"/>
      <c r="D46" s="20"/>
      <c r="E46" s="48"/>
      <c r="F46" s="48"/>
      <c r="G46" s="48"/>
      <c r="H46" s="48"/>
      <c r="I46" s="1"/>
      <c r="J46" s="14"/>
      <c r="K46" s="14"/>
      <c r="L46" s="14"/>
      <c r="M46" s="14"/>
      <c r="N46" s="14"/>
      <c r="O46" s="14"/>
    </row>
    <row r="47" spans="1:15" ht="35.25" customHeight="1">
      <c r="A47" s="96" t="s">
        <v>74</v>
      </c>
      <c r="B47" s="94" t="s">
        <v>73</v>
      </c>
      <c r="C47" s="99" t="s">
        <v>79</v>
      </c>
      <c r="D47" s="98" t="s">
        <v>45</v>
      </c>
      <c r="E47" s="48">
        <f>F47+G47+H47</f>
        <v>21298.3</v>
      </c>
      <c r="F47" s="48">
        <v>261.8</v>
      </c>
      <c r="G47" s="48">
        <v>21036.5</v>
      </c>
      <c r="H47" s="48"/>
      <c r="I47" s="42" t="s">
        <v>8</v>
      </c>
      <c r="J47" s="14"/>
      <c r="K47" s="14"/>
      <c r="L47" s="14"/>
      <c r="M47" s="14"/>
      <c r="N47" s="14"/>
      <c r="O47" s="14"/>
    </row>
    <row r="48" spans="1:15" ht="34.5" customHeight="1">
      <c r="A48" s="96"/>
      <c r="B48" s="94"/>
      <c r="C48" s="100"/>
      <c r="D48" s="98"/>
      <c r="E48" s="48">
        <f>F48+G48+H48</f>
        <v>191682</v>
      </c>
      <c r="F48" s="48">
        <v>2354</v>
      </c>
      <c r="G48" s="48">
        <v>189328</v>
      </c>
      <c r="H48" s="48"/>
      <c r="I48" s="1" t="s">
        <v>17</v>
      </c>
      <c r="J48" s="14"/>
      <c r="K48" s="14"/>
      <c r="L48" s="14"/>
      <c r="M48" s="14"/>
      <c r="N48" s="14"/>
      <c r="O48" s="14"/>
    </row>
    <row r="49" spans="1:15" ht="52.5" customHeight="1">
      <c r="A49" s="96" t="s">
        <v>75</v>
      </c>
      <c r="B49" s="94" t="s">
        <v>76</v>
      </c>
      <c r="C49" s="99" t="s">
        <v>79</v>
      </c>
      <c r="D49" s="98">
        <v>2014</v>
      </c>
      <c r="E49" s="48">
        <f>F49+G49+H49</f>
        <v>57.9</v>
      </c>
      <c r="F49" s="48">
        <v>57.9</v>
      </c>
      <c r="G49" s="48"/>
      <c r="H49" s="48"/>
      <c r="I49" s="42" t="s">
        <v>77</v>
      </c>
      <c r="J49" s="14"/>
      <c r="K49" s="14"/>
      <c r="L49" s="14"/>
      <c r="M49" s="14"/>
      <c r="N49" s="14"/>
      <c r="O49" s="14"/>
    </row>
    <row r="50" spans="1:15" ht="32.25" customHeight="1">
      <c r="A50" s="96"/>
      <c r="B50" s="94"/>
      <c r="C50" s="100"/>
      <c r="D50" s="98"/>
      <c r="E50" s="48">
        <f>F50+G50+H50</f>
        <v>0</v>
      </c>
      <c r="F50" s="48"/>
      <c r="G50" s="48"/>
      <c r="H50" s="48"/>
      <c r="I50" s="1" t="s">
        <v>17</v>
      </c>
      <c r="J50" s="14"/>
      <c r="K50" s="14"/>
      <c r="L50" s="14"/>
      <c r="M50" s="14"/>
      <c r="N50" s="14"/>
      <c r="O50" s="14"/>
    </row>
    <row r="51" spans="1:15" ht="24.75" customHeight="1">
      <c r="A51" s="2"/>
      <c r="B51" s="3" t="s">
        <v>3</v>
      </c>
      <c r="C51" s="3"/>
      <c r="D51" s="19"/>
      <c r="E51" s="58">
        <f>SUM(E42:E45)</f>
        <v>222610.2</v>
      </c>
      <c r="F51" s="58">
        <f>SUM(F42:F45)</f>
        <v>9794.7</v>
      </c>
      <c r="G51" s="58">
        <f>SUM(G42:G45)</f>
        <v>211555.5</v>
      </c>
      <c r="H51" s="58">
        <f>SUM(H42:H45)</f>
        <v>1260</v>
      </c>
      <c r="I51" s="3"/>
      <c r="J51" s="14"/>
      <c r="K51" s="14"/>
      <c r="L51" s="14"/>
      <c r="M51" s="14"/>
      <c r="N51" s="14"/>
      <c r="O51" s="14"/>
    </row>
    <row r="52" spans="1:15" ht="25.5" customHeight="1">
      <c r="A52" s="20"/>
      <c r="B52" s="5" t="s">
        <v>60</v>
      </c>
      <c r="C52" s="5"/>
      <c r="D52" s="21"/>
      <c r="E52" s="43">
        <f>E51+E39+E32+E25</f>
        <v>5871733.9</v>
      </c>
      <c r="F52" s="43">
        <f>F51+F39+F32+F25</f>
        <v>1791169.0000000002</v>
      </c>
      <c r="G52" s="43">
        <f>G51+G39+G32+G25</f>
        <v>2102409.3</v>
      </c>
      <c r="H52" s="43">
        <f>H51+H39+H32+H25</f>
        <v>1978155.6</v>
      </c>
      <c r="I52" s="5"/>
      <c r="J52" s="16"/>
      <c r="K52" s="16"/>
      <c r="L52" s="16"/>
      <c r="M52" s="16"/>
      <c r="N52" s="16"/>
      <c r="O52" s="14"/>
    </row>
    <row r="53" spans="1:14" ht="24" customHeight="1">
      <c r="A53" s="92" t="s">
        <v>55</v>
      </c>
      <c r="B53" s="92"/>
      <c r="C53" s="92"/>
      <c r="D53" s="92"/>
      <c r="E53" s="92"/>
      <c r="F53" s="92"/>
      <c r="G53" s="92"/>
      <c r="H53" s="15"/>
      <c r="I53" s="13"/>
      <c r="J53" s="16"/>
      <c r="K53" s="14"/>
      <c r="L53" s="14"/>
      <c r="M53" s="14"/>
      <c r="N53" s="14"/>
    </row>
    <row r="54" spans="1:14" ht="24" customHeight="1">
      <c r="A54" s="92" t="s">
        <v>51</v>
      </c>
      <c r="B54" s="92"/>
      <c r="C54" s="92"/>
      <c r="D54" s="92"/>
      <c r="E54" s="92"/>
      <c r="F54" s="92"/>
      <c r="G54" s="92"/>
      <c r="H54" s="15"/>
      <c r="I54" s="13"/>
      <c r="J54" s="16"/>
      <c r="K54" s="14"/>
      <c r="L54" s="14"/>
      <c r="M54" s="14"/>
      <c r="N54" s="14"/>
    </row>
    <row r="55" spans="1:15" ht="47.25" customHeight="1">
      <c r="A55" s="93" t="s">
        <v>7</v>
      </c>
      <c r="B55" s="94" t="s">
        <v>59</v>
      </c>
      <c r="C55" s="80" t="s">
        <v>26</v>
      </c>
      <c r="D55" s="76" t="s">
        <v>45</v>
      </c>
      <c r="E55" s="48">
        <f>F55+G55+H55</f>
        <v>41910.5</v>
      </c>
      <c r="F55" s="48">
        <v>13303</v>
      </c>
      <c r="G55" s="48">
        <v>13913.6</v>
      </c>
      <c r="H55" s="48">
        <v>14693.9</v>
      </c>
      <c r="I55" s="42" t="s">
        <v>8</v>
      </c>
      <c r="J55" s="14"/>
      <c r="K55" s="14"/>
      <c r="L55" s="14"/>
      <c r="M55" s="14"/>
      <c r="N55" s="14"/>
      <c r="O55" s="14"/>
    </row>
    <row r="56" spans="1:15" ht="38.25" customHeight="1">
      <c r="A56" s="93"/>
      <c r="B56" s="94"/>
      <c r="C56" s="103"/>
      <c r="D56" s="79"/>
      <c r="E56" s="48">
        <f>F56+G56+H56</f>
        <v>100</v>
      </c>
      <c r="F56" s="48">
        <v>100</v>
      </c>
      <c r="G56" s="48"/>
      <c r="H56" s="48"/>
      <c r="I56" s="1" t="s">
        <v>17</v>
      </c>
      <c r="J56" s="14"/>
      <c r="K56" s="14"/>
      <c r="L56" s="14"/>
      <c r="M56" s="14"/>
      <c r="N56" s="14"/>
      <c r="O56" s="14"/>
    </row>
    <row r="57" spans="1:15" ht="38.25" customHeight="1">
      <c r="A57" s="2" t="s">
        <v>85</v>
      </c>
      <c r="B57" s="35" t="s">
        <v>86</v>
      </c>
      <c r="C57" s="102"/>
      <c r="D57" s="77"/>
      <c r="E57" s="48">
        <f>F57+G57+H57</f>
        <v>1900</v>
      </c>
      <c r="F57" s="48">
        <v>1900</v>
      </c>
      <c r="G57" s="48"/>
      <c r="H57" s="48"/>
      <c r="I57" s="42" t="s">
        <v>8</v>
      </c>
      <c r="J57" s="14"/>
      <c r="K57" s="14"/>
      <c r="L57" s="14"/>
      <c r="M57" s="14"/>
      <c r="N57" s="14"/>
      <c r="O57" s="14"/>
    </row>
    <row r="58" spans="1:15" ht="36" customHeight="1">
      <c r="A58" s="2"/>
      <c r="B58" s="5" t="s">
        <v>3</v>
      </c>
      <c r="C58" s="5"/>
      <c r="D58" s="19"/>
      <c r="E58" s="43">
        <f>SUM(E55:E57)</f>
        <v>43910.5</v>
      </c>
      <c r="F58" s="43">
        <f>SUM(F55:F57)</f>
        <v>15303</v>
      </c>
      <c r="G58" s="43">
        <f>SUM(G55:G57)</f>
        <v>13913.6</v>
      </c>
      <c r="H58" s="43">
        <f>SUM(H55:H57)</f>
        <v>14693.9</v>
      </c>
      <c r="I58" s="5"/>
      <c r="J58" s="16"/>
      <c r="K58" s="16"/>
      <c r="L58" s="16"/>
      <c r="M58" s="16"/>
      <c r="N58" s="16"/>
      <c r="O58" s="14"/>
    </row>
    <row r="59" spans="1:15" ht="25.5" customHeight="1">
      <c r="A59" s="20"/>
      <c r="B59" s="5" t="s">
        <v>61</v>
      </c>
      <c r="C59" s="5"/>
      <c r="D59" s="21"/>
      <c r="E59" s="43">
        <f>E58</f>
        <v>43910.5</v>
      </c>
      <c r="F59" s="43">
        <f>F58</f>
        <v>15303</v>
      </c>
      <c r="G59" s="43">
        <f>G58</f>
        <v>13913.6</v>
      </c>
      <c r="H59" s="43">
        <f>H58</f>
        <v>14693.9</v>
      </c>
      <c r="I59" s="5"/>
      <c r="J59" s="16"/>
      <c r="K59" s="16"/>
      <c r="L59" s="16"/>
      <c r="M59" s="16"/>
      <c r="N59" s="16"/>
      <c r="O59" s="14"/>
    </row>
    <row r="60" spans="1:14" ht="26.25" customHeight="1">
      <c r="A60" s="92" t="s">
        <v>56</v>
      </c>
      <c r="B60" s="92"/>
      <c r="C60" s="92"/>
      <c r="D60" s="92"/>
      <c r="E60" s="92"/>
      <c r="F60" s="92"/>
      <c r="G60" s="92"/>
      <c r="H60" s="15"/>
      <c r="I60" s="31"/>
      <c r="J60" s="16"/>
      <c r="K60" s="14"/>
      <c r="L60" s="14"/>
      <c r="M60" s="14"/>
      <c r="N60" s="14"/>
    </row>
    <row r="61" spans="1:14" s="34" customFormat="1" ht="33" customHeight="1">
      <c r="A61" s="90" t="s">
        <v>52</v>
      </c>
      <c r="B61" s="90"/>
      <c r="C61" s="90"/>
      <c r="D61" s="90"/>
      <c r="E61" s="90"/>
      <c r="F61" s="90"/>
      <c r="G61" s="90"/>
      <c r="H61" s="90"/>
      <c r="I61" s="46"/>
      <c r="J61" s="32"/>
      <c r="K61" s="33"/>
      <c r="L61" s="33"/>
      <c r="M61" s="33"/>
      <c r="N61" s="33"/>
    </row>
    <row r="62" spans="1:15" ht="74.25" customHeight="1">
      <c r="A62" s="93" t="s">
        <v>32</v>
      </c>
      <c r="B62" s="94" t="s">
        <v>23</v>
      </c>
      <c r="C62" s="75" t="s">
        <v>26</v>
      </c>
      <c r="D62" s="98" t="s">
        <v>45</v>
      </c>
      <c r="E62" s="48">
        <f>F62+G62+H62</f>
        <v>167643.5</v>
      </c>
      <c r="F62" s="48">
        <v>53871.6</v>
      </c>
      <c r="G62" s="48">
        <v>56037.4</v>
      </c>
      <c r="H62" s="48">
        <v>57734.5</v>
      </c>
      <c r="I62" s="42" t="s">
        <v>8</v>
      </c>
      <c r="J62" s="14"/>
      <c r="K62" s="14"/>
      <c r="L62" s="14"/>
      <c r="M62" s="14"/>
      <c r="N62" s="14"/>
      <c r="O62" s="14"/>
    </row>
    <row r="63" spans="1:15" ht="60" customHeight="1">
      <c r="A63" s="93"/>
      <c r="B63" s="94"/>
      <c r="C63" s="75"/>
      <c r="D63" s="98"/>
      <c r="E63" s="48">
        <f>F63+G63+H63</f>
        <v>1995</v>
      </c>
      <c r="F63" s="48">
        <v>665</v>
      </c>
      <c r="G63" s="48">
        <v>665</v>
      </c>
      <c r="H63" s="48">
        <v>665</v>
      </c>
      <c r="I63" s="1" t="s">
        <v>17</v>
      </c>
      <c r="J63" s="14"/>
      <c r="K63" s="14"/>
      <c r="L63" s="14"/>
      <c r="M63" s="14"/>
      <c r="N63" s="14"/>
      <c r="O63" s="14"/>
    </row>
    <row r="64" spans="1:15" ht="69.75" customHeight="1">
      <c r="A64" s="2" t="s">
        <v>34</v>
      </c>
      <c r="B64" s="35" t="s">
        <v>41</v>
      </c>
      <c r="C64" s="18" t="s">
        <v>26</v>
      </c>
      <c r="D64" s="20" t="s">
        <v>45</v>
      </c>
      <c r="E64" s="48">
        <f>F64+G64+H64</f>
        <v>150</v>
      </c>
      <c r="F64" s="48">
        <v>50</v>
      </c>
      <c r="G64" s="48">
        <v>50</v>
      </c>
      <c r="H64" s="48">
        <v>50</v>
      </c>
      <c r="I64" s="42" t="s">
        <v>8</v>
      </c>
      <c r="J64" s="14"/>
      <c r="K64" s="14"/>
      <c r="L64" s="14"/>
      <c r="M64" s="14"/>
      <c r="N64" s="14"/>
      <c r="O64" s="14"/>
    </row>
    <row r="65" spans="1:14" s="53" customFormat="1" ht="34.5" customHeight="1">
      <c r="A65" s="17"/>
      <c r="B65" s="49" t="s">
        <v>3</v>
      </c>
      <c r="C65" s="50"/>
      <c r="D65" s="20"/>
      <c r="E65" s="51">
        <f>SUM(E62:E64)</f>
        <v>169788.5</v>
      </c>
      <c r="F65" s="51">
        <f>SUM(F62:F64)</f>
        <v>54586.6</v>
      </c>
      <c r="G65" s="51">
        <f>SUM(G62:G64)</f>
        <v>56752.4</v>
      </c>
      <c r="H65" s="51">
        <f>SUM(H62:H64)</f>
        <v>58449.5</v>
      </c>
      <c r="I65" s="69"/>
      <c r="J65" s="4"/>
      <c r="K65" s="52"/>
      <c r="L65" s="52"/>
      <c r="M65" s="52"/>
      <c r="N65" s="52"/>
    </row>
    <row r="66" spans="1:15" ht="34.5" customHeight="1">
      <c r="A66" s="20"/>
      <c r="B66" s="5" t="s">
        <v>62</v>
      </c>
      <c r="C66" s="5"/>
      <c r="D66" s="21"/>
      <c r="E66" s="43">
        <f>E65</f>
        <v>169788.5</v>
      </c>
      <c r="F66" s="43">
        <f>F65</f>
        <v>54586.6</v>
      </c>
      <c r="G66" s="43">
        <f>G65</f>
        <v>56752.4</v>
      </c>
      <c r="H66" s="43">
        <f>H65</f>
        <v>58449.5</v>
      </c>
      <c r="I66" s="5"/>
      <c r="J66" s="16"/>
      <c r="K66" s="16"/>
      <c r="L66" s="16"/>
      <c r="M66" s="16"/>
      <c r="N66" s="16"/>
      <c r="O66" s="14"/>
    </row>
    <row r="67" spans="1:14" s="34" customFormat="1" ht="39.75" customHeight="1">
      <c r="A67" s="90" t="s">
        <v>28</v>
      </c>
      <c r="B67" s="90"/>
      <c r="C67" s="90"/>
      <c r="D67" s="90"/>
      <c r="E67" s="90"/>
      <c r="F67" s="90"/>
      <c r="G67" s="90"/>
      <c r="H67" s="90"/>
      <c r="I67" s="90"/>
      <c r="J67" s="32"/>
      <c r="K67" s="33"/>
      <c r="L67" s="33"/>
      <c r="M67" s="33"/>
      <c r="N67" s="33"/>
    </row>
    <row r="68" spans="1:14" ht="37.5" customHeight="1">
      <c r="A68" s="92" t="s">
        <v>57</v>
      </c>
      <c r="B68" s="92"/>
      <c r="C68" s="92"/>
      <c r="D68" s="92"/>
      <c r="E68" s="92"/>
      <c r="F68" s="92"/>
      <c r="G68" s="92"/>
      <c r="H68" s="15"/>
      <c r="I68" s="31"/>
      <c r="J68" s="16"/>
      <c r="K68" s="14"/>
      <c r="L68" s="14"/>
      <c r="M68" s="14"/>
      <c r="N68" s="14"/>
    </row>
    <row r="69" spans="1:14" s="34" customFormat="1" ht="36" customHeight="1">
      <c r="A69" s="90" t="s">
        <v>46</v>
      </c>
      <c r="B69" s="90"/>
      <c r="C69" s="90"/>
      <c r="D69" s="90"/>
      <c r="E69" s="90"/>
      <c r="F69" s="90"/>
      <c r="G69" s="90"/>
      <c r="H69" s="90"/>
      <c r="I69" s="69"/>
      <c r="J69" s="32"/>
      <c r="K69" s="33"/>
      <c r="L69" s="33"/>
      <c r="M69" s="33"/>
      <c r="N69" s="33"/>
    </row>
    <row r="70" spans="1:14" s="34" customFormat="1" ht="83.25" customHeight="1">
      <c r="A70" s="75" t="s">
        <v>36</v>
      </c>
      <c r="B70" s="119" t="s">
        <v>33</v>
      </c>
      <c r="C70" s="18" t="s">
        <v>39</v>
      </c>
      <c r="D70" s="20">
        <v>2014</v>
      </c>
      <c r="E70" s="30">
        <f>F70+G70+H70</f>
        <v>710.3</v>
      </c>
      <c r="F70" s="30">
        <v>710.3</v>
      </c>
      <c r="G70" s="30"/>
      <c r="H70" s="30"/>
      <c r="I70" s="42" t="s">
        <v>29</v>
      </c>
      <c r="J70" s="32"/>
      <c r="K70" s="33"/>
      <c r="L70" s="33"/>
      <c r="M70" s="33"/>
      <c r="N70" s="33"/>
    </row>
    <row r="71" spans="1:14" s="34" customFormat="1" ht="57" customHeight="1">
      <c r="A71" s="75"/>
      <c r="B71" s="119"/>
      <c r="C71" s="18" t="s">
        <v>97</v>
      </c>
      <c r="D71" s="20" t="s">
        <v>45</v>
      </c>
      <c r="E71" s="30">
        <f>F71+G71+H71</f>
        <v>1606.3</v>
      </c>
      <c r="F71" s="30">
        <v>43.3</v>
      </c>
      <c r="G71" s="30">
        <v>861.6</v>
      </c>
      <c r="H71" s="30">
        <v>701.4</v>
      </c>
      <c r="I71" s="42" t="s">
        <v>29</v>
      </c>
      <c r="J71" s="32"/>
      <c r="K71" s="33"/>
      <c r="L71" s="33"/>
      <c r="M71" s="33"/>
      <c r="N71" s="33"/>
    </row>
    <row r="72" spans="1:14" s="34" customFormat="1" ht="84" customHeight="1">
      <c r="A72" s="99" t="s">
        <v>47</v>
      </c>
      <c r="B72" s="117" t="s">
        <v>35</v>
      </c>
      <c r="C72" s="18" t="s">
        <v>39</v>
      </c>
      <c r="D72" s="70">
        <v>2014</v>
      </c>
      <c r="E72" s="30">
        <f>F72+G72+H72</f>
        <v>322.7</v>
      </c>
      <c r="F72" s="30">
        <v>322.7</v>
      </c>
      <c r="G72" s="30"/>
      <c r="H72" s="30"/>
      <c r="I72" s="42" t="s">
        <v>29</v>
      </c>
      <c r="J72" s="32"/>
      <c r="K72" s="33"/>
      <c r="L72" s="33"/>
      <c r="M72" s="33"/>
      <c r="N72" s="33"/>
    </row>
    <row r="73" spans="1:14" s="34" customFormat="1" ht="60" customHeight="1">
      <c r="A73" s="100"/>
      <c r="B73" s="118"/>
      <c r="C73" s="18" t="s">
        <v>97</v>
      </c>
      <c r="D73" s="70" t="s">
        <v>45</v>
      </c>
      <c r="E73" s="30">
        <f>F73+G73+H73</f>
        <v>1059.8000000000002</v>
      </c>
      <c r="F73" s="30">
        <v>378</v>
      </c>
      <c r="G73" s="30">
        <v>257.2</v>
      </c>
      <c r="H73" s="30">
        <v>424.6</v>
      </c>
      <c r="I73" s="42" t="s">
        <v>29</v>
      </c>
      <c r="J73" s="32"/>
      <c r="K73" s="33"/>
      <c r="L73" s="33"/>
      <c r="M73" s="33"/>
      <c r="N73" s="33"/>
    </row>
    <row r="74" spans="1:14" s="53" customFormat="1" ht="34.5" customHeight="1">
      <c r="A74" s="17"/>
      <c r="B74" s="49" t="s">
        <v>3</v>
      </c>
      <c r="C74" s="50"/>
      <c r="D74" s="20"/>
      <c r="E74" s="59">
        <f>SUM(E70:E73)</f>
        <v>3699.1</v>
      </c>
      <c r="F74" s="59">
        <f>SUM(F70:F73)</f>
        <v>1454.3</v>
      </c>
      <c r="G74" s="59">
        <f>SUM(G70:G73)</f>
        <v>1118.8</v>
      </c>
      <c r="H74" s="59">
        <f>SUM(H70:H73)</f>
        <v>1126</v>
      </c>
      <c r="I74" s="46"/>
      <c r="J74" s="4"/>
      <c r="K74" s="52"/>
      <c r="L74" s="52"/>
      <c r="M74" s="52"/>
      <c r="N74" s="52"/>
    </row>
    <row r="75" spans="1:14" ht="21" customHeight="1">
      <c r="A75" s="106" t="s">
        <v>53</v>
      </c>
      <c r="B75" s="106"/>
      <c r="C75" s="106"/>
      <c r="D75" s="106"/>
      <c r="E75" s="106"/>
      <c r="F75" s="106"/>
      <c r="G75" s="106"/>
      <c r="H75" s="54"/>
      <c r="I75" s="55"/>
      <c r="J75" s="16"/>
      <c r="K75" s="14"/>
      <c r="L75" s="14"/>
      <c r="M75" s="14"/>
      <c r="N75" s="14"/>
    </row>
    <row r="76" spans="1:14" ht="88.5" customHeight="1">
      <c r="A76" s="99" t="s">
        <v>42</v>
      </c>
      <c r="B76" s="107" t="s">
        <v>37</v>
      </c>
      <c r="C76" s="27" t="s">
        <v>39</v>
      </c>
      <c r="D76" s="70">
        <v>2014</v>
      </c>
      <c r="E76" s="48">
        <f>F76+G76+H76</f>
        <v>11298.3</v>
      </c>
      <c r="F76" s="48">
        <v>11298.3</v>
      </c>
      <c r="G76" s="48"/>
      <c r="H76" s="48"/>
      <c r="I76" s="68" t="s">
        <v>38</v>
      </c>
      <c r="J76" s="16"/>
      <c r="K76" s="14"/>
      <c r="L76" s="14"/>
      <c r="M76" s="14"/>
      <c r="N76" s="14"/>
    </row>
    <row r="77" spans="1:14" ht="51" customHeight="1">
      <c r="A77" s="100"/>
      <c r="B77" s="108"/>
      <c r="C77" s="18" t="s">
        <v>97</v>
      </c>
      <c r="D77" s="20" t="s">
        <v>45</v>
      </c>
      <c r="E77" s="48">
        <f>F77+G77+H77</f>
        <v>51963.600000000006</v>
      </c>
      <c r="F77" s="48">
        <v>9035.2</v>
      </c>
      <c r="G77" s="48">
        <v>20838.9</v>
      </c>
      <c r="H77" s="48">
        <v>22089.5</v>
      </c>
      <c r="I77" s="68" t="s">
        <v>38</v>
      </c>
      <c r="J77" s="16"/>
      <c r="K77" s="14"/>
      <c r="L77" s="14"/>
      <c r="M77" s="14"/>
      <c r="N77" s="14"/>
    </row>
    <row r="78" spans="1:15" ht="24.75" customHeight="1">
      <c r="A78" s="27"/>
      <c r="B78" s="43" t="s">
        <v>3</v>
      </c>
      <c r="C78" s="44"/>
      <c r="D78" s="71"/>
      <c r="E78" s="54">
        <f>SUM(E76:E77)</f>
        <v>63261.90000000001</v>
      </c>
      <c r="F78" s="54">
        <f>SUM(F76:F77)</f>
        <v>20333.5</v>
      </c>
      <c r="G78" s="54">
        <f>SUM(G76:G77)</f>
        <v>20838.9</v>
      </c>
      <c r="H78" s="54">
        <f>SUM(H76:H77)</f>
        <v>22089.5</v>
      </c>
      <c r="I78" s="45"/>
      <c r="J78" s="14"/>
      <c r="K78" s="14"/>
      <c r="L78" s="14"/>
      <c r="M78" s="14"/>
      <c r="N78" s="14"/>
      <c r="O78" s="14"/>
    </row>
    <row r="79" spans="1:14" ht="21" customHeight="1">
      <c r="A79" s="106" t="s">
        <v>87</v>
      </c>
      <c r="B79" s="106"/>
      <c r="C79" s="106"/>
      <c r="D79" s="106"/>
      <c r="E79" s="106"/>
      <c r="F79" s="106"/>
      <c r="G79" s="106"/>
      <c r="H79" s="54"/>
      <c r="I79" s="55"/>
      <c r="J79" s="16"/>
      <c r="K79" s="14"/>
      <c r="L79" s="14"/>
      <c r="M79" s="14"/>
      <c r="N79" s="14"/>
    </row>
    <row r="80" spans="1:14" ht="84.75" customHeight="1">
      <c r="A80" s="99" t="s">
        <v>44</v>
      </c>
      <c r="B80" s="117" t="s">
        <v>88</v>
      </c>
      <c r="C80" s="27" t="s">
        <v>39</v>
      </c>
      <c r="D80" s="20">
        <v>2014</v>
      </c>
      <c r="E80" s="48">
        <f>F80+G80+H80</f>
        <v>50.3</v>
      </c>
      <c r="F80" s="48">
        <v>50.3</v>
      </c>
      <c r="G80" s="48"/>
      <c r="H80" s="48"/>
      <c r="I80" s="1" t="s">
        <v>17</v>
      </c>
      <c r="J80" s="16"/>
      <c r="K80" s="14"/>
      <c r="L80" s="14"/>
      <c r="M80" s="14"/>
      <c r="N80" s="14"/>
    </row>
    <row r="81" spans="1:14" ht="49.5" customHeight="1">
      <c r="A81" s="100"/>
      <c r="B81" s="118"/>
      <c r="C81" s="18" t="s">
        <v>97</v>
      </c>
      <c r="D81" s="20" t="s">
        <v>45</v>
      </c>
      <c r="E81" s="48">
        <f>F81+G81+H81</f>
        <v>100.7</v>
      </c>
      <c r="F81" s="48">
        <v>100.7</v>
      </c>
      <c r="G81" s="48"/>
      <c r="H81" s="48"/>
      <c r="I81" s="1" t="s">
        <v>17</v>
      </c>
      <c r="J81" s="16"/>
      <c r="K81" s="14"/>
      <c r="L81" s="14"/>
      <c r="M81" s="14"/>
      <c r="N81" s="14"/>
    </row>
    <row r="82" spans="1:15" ht="24.75" customHeight="1">
      <c r="A82" s="27"/>
      <c r="B82" s="43" t="s">
        <v>3</v>
      </c>
      <c r="C82" s="44"/>
      <c r="D82" s="71"/>
      <c r="E82" s="54">
        <f>SUM(E80:E81)</f>
        <v>151</v>
      </c>
      <c r="F82" s="54">
        <f>SUM(F80:F81)</f>
        <v>151</v>
      </c>
      <c r="G82" s="54">
        <f>SUM(G80:G81)</f>
        <v>0</v>
      </c>
      <c r="H82" s="54">
        <f>SUM(H80:H81)</f>
        <v>0</v>
      </c>
      <c r="I82" s="45"/>
      <c r="J82" s="14"/>
      <c r="K82" s="14"/>
      <c r="L82" s="14"/>
      <c r="M82" s="14"/>
      <c r="N82" s="14"/>
      <c r="O82" s="14"/>
    </row>
    <row r="83" spans="1:15" ht="25.5" customHeight="1">
      <c r="A83" s="20"/>
      <c r="B83" s="5" t="s">
        <v>63</v>
      </c>
      <c r="C83" s="5"/>
      <c r="D83" s="21"/>
      <c r="E83" s="60">
        <f>E78+E74+E82</f>
        <v>67112.00000000001</v>
      </c>
      <c r="F83" s="60">
        <f>F78+F74+F82</f>
        <v>21938.8</v>
      </c>
      <c r="G83" s="60">
        <f>G78+G74+G82</f>
        <v>21957.7</v>
      </c>
      <c r="H83" s="60">
        <f>H78+H74+H82</f>
        <v>23215.5</v>
      </c>
      <c r="I83" s="5"/>
      <c r="J83" s="16"/>
      <c r="K83" s="16"/>
      <c r="L83" s="16"/>
      <c r="M83" s="16"/>
      <c r="N83" s="16"/>
      <c r="O83" s="14"/>
    </row>
    <row r="84" spans="1:14" ht="25.5" customHeight="1">
      <c r="A84" s="92" t="s">
        <v>58</v>
      </c>
      <c r="B84" s="92"/>
      <c r="C84" s="92"/>
      <c r="D84" s="92"/>
      <c r="E84" s="92"/>
      <c r="F84" s="92"/>
      <c r="G84" s="92"/>
      <c r="H84" s="15"/>
      <c r="I84" s="31"/>
      <c r="J84" s="16"/>
      <c r="K84" s="14"/>
      <c r="L84" s="14"/>
      <c r="M84" s="14"/>
      <c r="N84" s="14"/>
    </row>
    <row r="85" spans="1:14" s="34" customFormat="1" ht="22.5" customHeight="1">
      <c r="A85" s="90" t="s">
        <v>89</v>
      </c>
      <c r="B85" s="90"/>
      <c r="C85" s="90"/>
      <c r="D85" s="90"/>
      <c r="E85" s="90"/>
      <c r="F85" s="90"/>
      <c r="G85" s="90"/>
      <c r="H85" s="90"/>
      <c r="I85" s="46"/>
      <c r="J85" s="32"/>
      <c r="K85" s="33"/>
      <c r="L85" s="33"/>
      <c r="M85" s="33"/>
      <c r="N85" s="33"/>
    </row>
    <row r="86" spans="1:14" s="34" customFormat="1" ht="65.25" customHeight="1">
      <c r="A86" s="17" t="s">
        <v>90</v>
      </c>
      <c r="B86" s="47" t="s">
        <v>43</v>
      </c>
      <c r="C86" s="56" t="s">
        <v>26</v>
      </c>
      <c r="D86" s="20" t="s">
        <v>45</v>
      </c>
      <c r="E86" s="30">
        <f>F86+G86+H86</f>
        <v>300</v>
      </c>
      <c r="F86" s="30">
        <v>100</v>
      </c>
      <c r="G86" s="30">
        <v>100</v>
      </c>
      <c r="H86" s="30">
        <v>100</v>
      </c>
      <c r="I86" s="42" t="s">
        <v>8</v>
      </c>
      <c r="J86" s="32"/>
      <c r="K86" s="33"/>
      <c r="L86" s="33"/>
      <c r="M86" s="33"/>
      <c r="N86" s="33"/>
    </row>
    <row r="87" spans="1:14" s="34" customFormat="1" ht="64.5" customHeight="1">
      <c r="A87" s="17" t="s">
        <v>91</v>
      </c>
      <c r="B87" s="47" t="s">
        <v>92</v>
      </c>
      <c r="C87" s="56" t="s">
        <v>26</v>
      </c>
      <c r="D87" s="20">
        <v>2014</v>
      </c>
      <c r="E87" s="30">
        <f>F87+G87+H87</f>
        <v>200</v>
      </c>
      <c r="F87" s="30">
        <v>200</v>
      </c>
      <c r="G87" s="30"/>
      <c r="H87" s="30"/>
      <c r="I87" s="1" t="s">
        <v>17</v>
      </c>
      <c r="J87" s="32"/>
      <c r="K87" s="33"/>
      <c r="L87" s="33"/>
      <c r="M87" s="33"/>
      <c r="N87" s="33"/>
    </row>
    <row r="88" spans="1:14" s="34" customFormat="1" ht="80.25" customHeight="1">
      <c r="A88" s="17" t="s">
        <v>93</v>
      </c>
      <c r="B88" s="47" t="s">
        <v>94</v>
      </c>
      <c r="C88" s="18" t="s">
        <v>97</v>
      </c>
      <c r="D88" s="20">
        <v>2014</v>
      </c>
      <c r="E88" s="30">
        <f>F88+G88+H88</f>
        <v>100</v>
      </c>
      <c r="F88" s="30">
        <v>100</v>
      </c>
      <c r="G88" s="30"/>
      <c r="H88" s="30"/>
      <c r="I88" s="1" t="s">
        <v>17</v>
      </c>
      <c r="J88" s="32"/>
      <c r="K88" s="33"/>
      <c r="L88" s="33"/>
      <c r="M88" s="33"/>
      <c r="N88" s="33"/>
    </row>
    <row r="89" spans="1:14" s="53" customFormat="1" ht="24.75" customHeight="1">
      <c r="A89" s="17"/>
      <c r="B89" s="49" t="s">
        <v>3</v>
      </c>
      <c r="C89" s="50"/>
      <c r="D89" s="20"/>
      <c r="E89" s="59">
        <f>E87+E86+E88</f>
        <v>600</v>
      </c>
      <c r="F89" s="59">
        <f>F87+F86+F88</f>
        <v>400</v>
      </c>
      <c r="G89" s="59">
        <f>G87+G86+G88</f>
        <v>100</v>
      </c>
      <c r="H89" s="59">
        <f>H87+H86+H88</f>
        <v>100</v>
      </c>
      <c r="I89" s="46"/>
      <c r="J89" s="4"/>
      <c r="K89" s="52"/>
      <c r="L89" s="52"/>
      <c r="M89" s="52"/>
      <c r="N89" s="52"/>
    </row>
    <row r="90" spans="1:15" ht="25.5" customHeight="1">
      <c r="A90" s="20"/>
      <c r="B90" s="5" t="s">
        <v>64</v>
      </c>
      <c r="C90" s="5"/>
      <c r="D90" s="21"/>
      <c r="E90" s="60">
        <f>E89</f>
        <v>600</v>
      </c>
      <c r="F90" s="60">
        <f>F89</f>
        <v>400</v>
      </c>
      <c r="G90" s="60">
        <f>G89</f>
        <v>100</v>
      </c>
      <c r="H90" s="60">
        <f>H89</f>
        <v>100</v>
      </c>
      <c r="I90" s="5"/>
      <c r="J90" s="16"/>
      <c r="K90" s="16"/>
      <c r="L90" s="16"/>
      <c r="M90" s="16"/>
      <c r="N90" s="16"/>
      <c r="O90" s="14"/>
    </row>
    <row r="91" spans="1:15" ht="36.75" customHeight="1">
      <c r="A91" s="98"/>
      <c r="B91" s="105" t="s">
        <v>69</v>
      </c>
      <c r="C91" s="5"/>
      <c r="D91" s="21"/>
      <c r="E91" s="60">
        <f>E90+E83+E66+E59+E52</f>
        <v>6153144.9</v>
      </c>
      <c r="F91" s="60">
        <f>F90+F83+F66+F59+F52</f>
        <v>1883397.4000000001</v>
      </c>
      <c r="G91" s="60">
        <f>G90+G83+G66+G59+G52</f>
        <v>2195133</v>
      </c>
      <c r="H91" s="60">
        <f>H90+H83+H66+H59+H52</f>
        <v>2074614.5</v>
      </c>
      <c r="I91" s="61" t="s">
        <v>68</v>
      </c>
      <c r="J91" s="16"/>
      <c r="K91" s="16"/>
      <c r="L91" s="16"/>
      <c r="M91" s="16"/>
      <c r="N91" s="16"/>
      <c r="O91" s="14"/>
    </row>
    <row r="92" spans="1:15" ht="36" customHeight="1">
      <c r="A92" s="98"/>
      <c r="B92" s="105"/>
      <c r="C92" s="5"/>
      <c r="D92" s="23"/>
      <c r="E92" s="60">
        <f>E87+E80+E63+E56+E45+E38+E28+E20+E88+E81</f>
        <v>4131500.0000000005</v>
      </c>
      <c r="F92" s="60">
        <f>F87+F80+F63+F56+F45+F38+F28+F20+F88+F81</f>
        <v>1237529.2999999998</v>
      </c>
      <c r="G92" s="60">
        <f>G87+G80+G63+G56+G45+G38+G28+G20+G88+G81</f>
        <v>1518170</v>
      </c>
      <c r="H92" s="60">
        <f>H87+H80+H63+H56+H45+H38+H28+H20+H88+H81</f>
        <v>1375800.7</v>
      </c>
      <c r="I92" s="17" t="s">
        <v>17</v>
      </c>
      <c r="J92" s="14"/>
      <c r="K92" s="14"/>
      <c r="L92" s="14"/>
      <c r="M92" s="14"/>
      <c r="N92" s="14"/>
      <c r="O92" s="14"/>
    </row>
    <row r="93" spans="1:15" ht="61.5" customHeight="1">
      <c r="A93" s="98"/>
      <c r="B93" s="105"/>
      <c r="C93" s="22"/>
      <c r="D93" s="24"/>
      <c r="E93" s="60">
        <f>E19+E23+E27+E30+E34+E36+E37+E42+E44+E55+E57+E62+E64+E70+E72+E76+E86+E77+E73+E71</f>
        <v>1972243.1000000003</v>
      </c>
      <c r="F93" s="60">
        <f>F19+F23+F27+F30+F34+F36+F37+F42+F44+F55+F57+F62+F64+F70+F72+F76+F86+F77+F73+F71</f>
        <v>645868.1000000001</v>
      </c>
      <c r="G93" s="60">
        <f>G19+G23+G27+G30+G34+G36+G37+G42+G44+G55+G57+G62+G64+G70+G72+G76+G86+G77+G73+G71</f>
        <v>654499</v>
      </c>
      <c r="H93" s="60">
        <f>H19+H23+H27+H30+H34+H36+H37+H42+H44+H55+H57+H62+H64+H70+H72+H76+H86+H77+H73+H71</f>
        <v>671876.0000000001</v>
      </c>
      <c r="I93" s="1" t="s">
        <v>78</v>
      </c>
      <c r="J93" s="14"/>
      <c r="K93" s="14"/>
      <c r="L93" s="14"/>
      <c r="M93" s="14"/>
      <c r="N93" s="14"/>
      <c r="O93" s="14"/>
    </row>
    <row r="94" spans="1:15" ht="48.75" customHeight="1">
      <c r="A94" s="98"/>
      <c r="B94" s="105"/>
      <c r="C94" s="22"/>
      <c r="D94" s="24"/>
      <c r="E94" s="60">
        <f>E43+E35+E29+E31</f>
        <v>49401.8</v>
      </c>
      <c r="F94" s="60">
        <f>F43+F35+F29+F31</f>
        <v>0</v>
      </c>
      <c r="G94" s="60">
        <f>G43+G35+G29+G31</f>
        <v>22464</v>
      </c>
      <c r="H94" s="60">
        <f>H43+H35+H29+H31</f>
        <v>26937.8</v>
      </c>
      <c r="I94" s="1" t="s">
        <v>66</v>
      </c>
      <c r="J94" s="14"/>
      <c r="K94" s="14"/>
      <c r="L94" s="14"/>
      <c r="M94" s="14"/>
      <c r="N94" s="14"/>
      <c r="O94" s="14"/>
    </row>
    <row r="95" spans="1:9" s="38" customFormat="1" ht="32.25" customHeight="1">
      <c r="A95" s="105" t="s">
        <v>70</v>
      </c>
      <c r="B95" s="105"/>
      <c r="C95" s="105"/>
      <c r="D95" s="72"/>
      <c r="E95" s="36"/>
      <c r="F95" s="36"/>
      <c r="G95" s="36"/>
      <c r="H95" s="36"/>
      <c r="I95" s="37"/>
    </row>
    <row r="96" spans="1:9" s="39" customFormat="1" ht="30.75" customHeight="1">
      <c r="A96" s="104" t="s">
        <v>30</v>
      </c>
      <c r="B96" s="105" t="s">
        <v>71</v>
      </c>
      <c r="C96" s="105"/>
      <c r="D96" s="105"/>
      <c r="E96" s="43">
        <f>E63+E38+E20+E28+E56+E87</f>
        <v>3939567.0000000005</v>
      </c>
      <c r="F96" s="43">
        <f>F63+F38+F20+F28+F56+F87</f>
        <v>1234924.3</v>
      </c>
      <c r="G96" s="43">
        <f>G63+G38+G20+G28+G56+G87</f>
        <v>1328842</v>
      </c>
      <c r="H96" s="43">
        <f>H63+H38+H20+H28+H56+H87</f>
        <v>1375800.7</v>
      </c>
      <c r="I96" s="17" t="s">
        <v>17</v>
      </c>
    </row>
    <row r="97" spans="1:9" s="39" customFormat="1" ht="30.75" customHeight="1">
      <c r="A97" s="104"/>
      <c r="B97" s="105"/>
      <c r="C97" s="105"/>
      <c r="D97" s="105"/>
      <c r="E97" s="43">
        <f>E86+E64+E62+E55+E42+E37+E27+E23+E19+E30+E36+E57</f>
        <v>1845285.6</v>
      </c>
      <c r="F97" s="43">
        <f>F86+F64+F62+F55+F42+F37+F27+F23+F19+F30+F36+F57</f>
        <v>585120.3</v>
      </c>
      <c r="G97" s="43">
        <f>G86+G64+G62+G55+G42+G37+G27+G23+G19+G30+G36+G57</f>
        <v>611504.8</v>
      </c>
      <c r="H97" s="43">
        <f>H86+H64+H62+H55+H42+H37+H27+H23+H19+H30+H36+H57</f>
        <v>648660.5</v>
      </c>
      <c r="I97" s="1" t="s">
        <v>8</v>
      </c>
    </row>
    <row r="98" spans="1:9" s="39" customFormat="1" ht="30.75" customHeight="1">
      <c r="A98" s="104"/>
      <c r="B98" s="105"/>
      <c r="C98" s="105"/>
      <c r="D98" s="105"/>
      <c r="E98" s="43">
        <f>E43+E29+E31</f>
        <v>3265</v>
      </c>
      <c r="F98" s="43">
        <f>F43+F29+F31</f>
        <v>0</v>
      </c>
      <c r="G98" s="43">
        <f>G43+G29+G31</f>
        <v>0</v>
      </c>
      <c r="H98" s="43">
        <f>H43+H29+H31</f>
        <v>3265</v>
      </c>
      <c r="I98" s="1" t="s">
        <v>66</v>
      </c>
    </row>
    <row r="99" spans="1:9" s="39" customFormat="1" ht="29.25" customHeight="1">
      <c r="A99" s="104" t="s">
        <v>14</v>
      </c>
      <c r="B99" s="105" t="s">
        <v>80</v>
      </c>
      <c r="C99" s="105"/>
      <c r="D99" s="105"/>
      <c r="E99" s="43">
        <f>E45</f>
        <v>191682</v>
      </c>
      <c r="F99" s="43">
        <f>F45</f>
        <v>2354</v>
      </c>
      <c r="G99" s="43">
        <f>G45</f>
        <v>189328</v>
      </c>
      <c r="H99" s="43">
        <f>H45</f>
        <v>0</v>
      </c>
      <c r="I99" s="17" t="s">
        <v>17</v>
      </c>
    </row>
    <row r="100" spans="1:9" s="40" customFormat="1" ht="66.75" customHeight="1">
      <c r="A100" s="104"/>
      <c r="B100" s="105"/>
      <c r="C100" s="105"/>
      <c r="D100" s="105"/>
      <c r="E100" s="43">
        <f>E44+E34</f>
        <v>59996.5</v>
      </c>
      <c r="F100" s="43">
        <f>F44+F34</f>
        <v>38960</v>
      </c>
      <c r="G100" s="43">
        <f>G44+G34</f>
        <v>21036.5</v>
      </c>
      <c r="H100" s="43">
        <f>H44+H34</f>
        <v>0</v>
      </c>
      <c r="I100" s="1" t="s">
        <v>78</v>
      </c>
    </row>
    <row r="101" spans="1:9" s="40" customFormat="1" ht="35.25" customHeight="1">
      <c r="A101" s="104"/>
      <c r="B101" s="105"/>
      <c r="C101" s="105"/>
      <c r="D101" s="105"/>
      <c r="E101" s="43">
        <f>E35</f>
        <v>46136.8</v>
      </c>
      <c r="F101" s="43">
        <f>F35</f>
        <v>0</v>
      </c>
      <c r="G101" s="43">
        <f>G35</f>
        <v>22464</v>
      </c>
      <c r="H101" s="43">
        <f>H35</f>
        <v>23672.8</v>
      </c>
      <c r="I101" s="1" t="s">
        <v>66</v>
      </c>
    </row>
    <row r="102" spans="1:9" s="39" customFormat="1" ht="46.5" customHeight="1">
      <c r="A102" s="109" t="s">
        <v>40</v>
      </c>
      <c r="B102" s="111" t="s">
        <v>96</v>
      </c>
      <c r="C102" s="112"/>
      <c r="D102" s="113"/>
      <c r="E102" s="43">
        <f>E76+E72+E70</f>
        <v>12331.3</v>
      </c>
      <c r="F102" s="43">
        <f>F76+F72+F70</f>
        <v>12331.3</v>
      </c>
      <c r="G102" s="43">
        <f>G76+G72+G70</f>
        <v>0</v>
      </c>
      <c r="H102" s="43">
        <f>H76+H72+H70</f>
        <v>0</v>
      </c>
      <c r="I102" s="1" t="s">
        <v>8</v>
      </c>
    </row>
    <row r="103" spans="1:9" s="39" customFormat="1" ht="33.75" customHeight="1">
      <c r="A103" s="110"/>
      <c r="B103" s="114"/>
      <c r="C103" s="115"/>
      <c r="D103" s="116"/>
      <c r="E103" s="43">
        <f>E80</f>
        <v>50.3</v>
      </c>
      <c r="F103" s="43">
        <f>F80</f>
        <v>50.3</v>
      </c>
      <c r="G103" s="43">
        <f>G80</f>
        <v>0</v>
      </c>
      <c r="H103" s="43">
        <f>H80</f>
        <v>0</v>
      </c>
      <c r="I103" s="17" t="s">
        <v>17</v>
      </c>
    </row>
    <row r="104" spans="1:9" s="39" customFormat="1" ht="46.5" customHeight="1">
      <c r="A104" s="109" t="s">
        <v>98</v>
      </c>
      <c r="B104" s="111" t="s">
        <v>99</v>
      </c>
      <c r="C104" s="112"/>
      <c r="D104" s="113"/>
      <c r="E104" s="43">
        <f>E77+E73+E71</f>
        <v>54629.70000000001</v>
      </c>
      <c r="F104" s="43">
        <f>F77+F73+F71</f>
        <v>9456.5</v>
      </c>
      <c r="G104" s="43">
        <f>G77+G73+G71</f>
        <v>21957.7</v>
      </c>
      <c r="H104" s="43">
        <f>H77+H73+H71</f>
        <v>23215.5</v>
      </c>
      <c r="I104" s="1" t="s">
        <v>8</v>
      </c>
    </row>
    <row r="105" spans="1:9" s="39" customFormat="1" ht="33.75" customHeight="1">
      <c r="A105" s="110"/>
      <c r="B105" s="114"/>
      <c r="C105" s="115"/>
      <c r="D105" s="116"/>
      <c r="E105" s="43">
        <f>E88+E81</f>
        <v>200.7</v>
      </c>
      <c r="F105" s="43">
        <f>F88+F81</f>
        <v>200.7</v>
      </c>
      <c r="G105" s="43">
        <f>G88+G81</f>
        <v>0</v>
      </c>
      <c r="H105" s="43">
        <f>H88+H81</f>
        <v>0</v>
      </c>
      <c r="I105" s="17" t="s">
        <v>17</v>
      </c>
    </row>
  </sheetData>
  <sheetProtection/>
  <mergeCells count="108">
    <mergeCell ref="A104:A105"/>
    <mergeCell ref="B104:D105"/>
    <mergeCell ref="C62:C63"/>
    <mergeCell ref="D62:D63"/>
    <mergeCell ref="A70:A71"/>
    <mergeCell ref="B70:B71"/>
    <mergeCell ref="A72:A73"/>
    <mergeCell ref="B72:B73"/>
    <mergeCell ref="A76:A77"/>
    <mergeCell ref="A102:A103"/>
    <mergeCell ref="B102:D103"/>
    <mergeCell ref="B96:D98"/>
    <mergeCell ref="B99:D101"/>
    <mergeCell ref="B76:B77"/>
    <mergeCell ref="A95:C95"/>
    <mergeCell ref="A99:A101"/>
    <mergeCell ref="A61:H61"/>
    <mergeCell ref="A79:G79"/>
    <mergeCell ref="A91:A94"/>
    <mergeCell ref="B80:B81"/>
    <mergeCell ref="A85:H85"/>
    <mergeCell ref="A96:A98"/>
    <mergeCell ref="B91:B94"/>
    <mergeCell ref="A44:A45"/>
    <mergeCell ref="D47:D48"/>
    <mergeCell ref="A84:G84"/>
    <mergeCell ref="A75:G75"/>
    <mergeCell ref="C55:C57"/>
    <mergeCell ref="A60:G60"/>
    <mergeCell ref="A80:A81"/>
    <mergeCell ref="C47:C48"/>
    <mergeCell ref="A69:H69"/>
    <mergeCell ref="A37:A38"/>
    <mergeCell ref="B49:B50"/>
    <mergeCell ref="A62:A63"/>
    <mergeCell ref="C37:C38"/>
    <mergeCell ref="A54:G54"/>
    <mergeCell ref="B62:B63"/>
    <mergeCell ref="A55:A56"/>
    <mergeCell ref="B44:B45"/>
    <mergeCell ref="A49:A50"/>
    <mergeCell ref="D44:D45"/>
    <mergeCell ref="D55:D57"/>
    <mergeCell ref="C34:C35"/>
    <mergeCell ref="A53:G53"/>
    <mergeCell ref="C49:C50"/>
    <mergeCell ref="B55:B56"/>
    <mergeCell ref="A41:G41"/>
    <mergeCell ref="A34:A36"/>
    <mergeCell ref="D42:D43"/>
    <mergeCell ref="A33:G33"/>
    <mergeCell ref="B30:B31"/>
    <mergeCell ref="D19:D22"/>
    <mergeCell ref="A30:A31"/>
    <mergeCell ref="E23:E24"/>
    <mergeCell ref="C30:C31"/>
    <mergeCell ref="G20:G22"/>
    <mergeCell ref="F23:F24"/>
    <mergeCell ref="A27:A29"/>
    <mergeCell ref="B19:B22"/>
    <mergeCell ref="D30:D31"/>
    <mergeCell ref="B23:B24"/>
    <mergeCell ref="E20:E22"/>
    <mergeCell ref="C19:C24"/>
    <mergeCell ref="C27:C29"/>
    <mergeCell ref="D27:D29"/>
    <mergeCell ref="B27:B29"/>
    <mergeCell ref="A67:I67"/>
    <mergeCell ref="A26:G26"/>
    <mergeCell ref="D49:D50"/>
    <mergeCell ref="C44:C45"/>
    <mergeCell ref="B34:B36"/>
    <mergeCell ref="B42:B43"/>
    <mergeCell ref="B37:B38"/>
    <mergeCell ref="D34:D35"/>
    <mergeCell ref="C42:C43"/>
    <mergeCell ref="D37:D38"/>
    <mergeCell ref="A68:G68"/>
    <mergeCell ref="G23:G24"/>
    <mergeCell ref="I9:I13"/>
    <mergeCell ref="H12:H13"/>
    <mergeCell ref="H23:H24"/>
    <mergeCell ref="A42:A43"/>
    <mergeCell ref="B47:B48"/>
    <mergeCell ref="D23:D24"/>
    <mergeCell ref="A47:A48"/>
    <mergeCell ref="A19:A22"/>
    <mergeCell ref="I23:I24"/>
    <mergeCell ref="G12:G13"/>
    <mergeCell ref="A17:G17"/>
    <mergeCell ref="C9:C13"/>
    <mergeCell ref="A23:A24"/>
    <mergeCell ref="E10:E13"/>
    <mergeCell ref="F12:F13"/>
    <mergeCell ref="F20:F22"/>
    <mergeCell ref="A16:I16"/>
    <mergeCell ref="I20:I22"/>
    <mergeCell ref="A18:G18"/>
    <mergeCell ref="H2:I2"/>
    <mergeCell ref="H3:I3"/>
    <mergeCell ref="H20:H22"/>
    <mergeCell ref="B9:B13"/>
    <mergeCell ref="D9:D13"/>
    <mergeCell ref="A6:I6"/>
    <mergeCell ref="A7:I7"/>
    <mergeCell ref="A9:A13"/>
    <mergeCell ref="E9:H9"/>
    <mergeCell ref="F10:G10"/>
  </mergeCells>
  <printOptions/>
  <pageMargins left="0.3937007874015748" right="0.3937007874015748" top="1.7716535433070868" bottom="0.3937007874015748" header="0.11811023622047245" footer="0.11811023622047245"/>
  <pageSetup fitToHeight="3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Econ1</dc:creator>
  <cp:keywords/>
  <dc:description/>
  <cp:lastModifiedBy>BelyavinaYA</cp:lastModifiedBy>
  <cp:lastPrinted>2014-08-01T03:25:12Z</cp:lastPrinted>
  <dcterms:created xsi:type="dcterms:W3CDTF">2012-03-02T07:41:15Z</dcterms:created>
  <dcterms:modified xsi:type="dcterms:W3CDTF">2014-08-01T03:25:13Z</dcterms:modified>
  <cp:category/>
  <cp:version/>
  <cp:contentType/>
  <cp:contentStatus/>
</cp:coreProperties>
</file>