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996" windowHeight="9408"/>
  </bookViews>
  <sheets>
    <sheet name="форма" sheetId="1" r:id="rId1"/>
    <sheet name="Лист1" sheetId="2" r:id="rId2"/>
  </sheets>
  <definedNames>
    <definedName name="_xlnm._FilterDatabase" localSheetId="0" hidden="1">форма!$A$1:$J$51</definedName>
  </definedNames>
  <calcPr calcId="152511"/>
</workbook>
</file>

<file path=xl/calcChain.xml><?xml version="1.0" encoding="utf-8"?>
<calcChain xmlns="http://schemas.openxmlformats.org/spreadsheetml/2006/main">
  <c r="I80" i="1" l="1"/>
  <c r="H80" i="1"/>
  <c r="G80" i="1"/>
  <c r="I78" i="1"/>
  <c r="H78" i="1"/>
  <c r="G78" i="1"/>
  <c r="I55" i="1"/>
  <c r="H55" i="1"/>
  <c r="G55" i="1"/>
  <c r="I86" i="1" l="1"/>
  <c r="I92" i="1" s="1"/>
  <c r="G86" i="1"/>
  <c r="H86" i="1"/>
  <c r="H92" i="1" s="1"/>
  <c r="G92" i="1" l="1"/>
  <c r="J10" i="1" l="1"/>
  <c r="I10" i="1"/>
  <c r="H10" i="1"/>
  <c r="G10" i="1"/>
  <c r="F10" i="1"/>
  <c r="E10" i="1"/>
  <c r="J34" i="1"/>
  <c r="J33" i="1"/>
  <c r="J32" i="1"/>
  <c r="J31" i="1"/>
  <c r="I34" i="1"/>
  <c r="I33" i="1"/>
  <c r="I32" i="1"/>
  <c r="I31" i="1"/>
  <c r="H34" i="1"/>
  <c r="H33" i="1"/>
  <c r="H32" i="1"/>
  <c r="H31" i="1"/>
  <c r="G34" i="1"/>
  <c r="G33" i="1"/>
  <c r="G32" i="1"/>
  <c r="G31" i="1"/>
  <c r="F34" i="1"/>
  <c r="F33" i="1"/>
  <c r="F32" i="1"/>
  <c r="F31" i="1"/>
  <c r="E34" i="1"/>
  <c r="E33" i="1"/>
  <c r="E32" i="1"/>
  <c r="E31" i="1"/>
  <c r="G23" i="1"/>
  <c r="E23" i="1"/>
  <c r="I23" i="1"/>
  <c r="F35" i="1"/>
  <c r="G35" i="1"/>
  <c r="H35" i="1"/>
  <c r="I35" i="1"/>
  <c r="J35" i="1"/>
  <c r="E35" i="1"/>
  <c r="F29" i="1" l="1"/>
  <c r="G29" i="1"/>
  <c r="H29" i="1"/>
  <c r="I29" i="1"/>
  <c r="J29" i="1"/>
  <c r="E29" i="1"/>
  <c r="F23" i="1"/>
  <c r="H23" i="1"/>
  <c r="J23" i="1"/>
  <c r="F15" i="1"/>
  <c r="G15" i="1"/>
  <c r="H15" i="1"/>
  <c r="I15" i="1"/>
  <c r="J15" i="1"/>
  <c r="E15" i="1"/>
  <c r="F6" i="1"/>
  <c r="G6" i="1"/>
  <c r="H6" i="1"/>
  <c r="I6" i="1"/>
  <c r="J6" i="1"/>
  <c r="E6" i="1"/>
  <c r="I51" i="1" l="1"/>
  <c r="J51" i="1"/>
  <c r="I91" i="1" s="1"/>
  <c r="I89" i="1" s="1"/>
  <c r="E51" i="1" l="1"/>
  <c r="G51" i="1" l="1"/>
  <c r="H51" i="1"/>
  <c r="F51" i="1"/>
  <c r="G91" i="1" s="1"/>
  <c r="G89" i="1" s="1"/>
  <c r="H91" i="1" l="1"/>
  <c r="H89" i="1" s="1"/>
</calcChain>
</file>

<file path=xl/sharedStrings.xml><?xml version="1.0" encoding="utf-8"?>
<sst xmlns="http://schemas.openxmlformats.org/spreadsheetml/2006/main" count="339" uniqueCount="198">
  <si>
    <t>Проведение мероприятий по легализации "теневой" заработной платы</t>
  </si>
  <si>
    <t>Проведение работы по легализация неформальной занятости населения</t>
  </si>
  <si>
    <t>Выявление собственников недвижимости, сдающих в наем жилые помещения без декларирования доходов и уплаты налогов</t>
  </si>
  <si>
    <t>Выявление резервов роста поступлений налога, взимаемого в связи с применением упрощенной системы налогообложения, путем определения причин убыточности организаций и легализации их доходов</t>
  </si>
  <si>
    <t>Координация работы органов местного самоуправления области по обеспечению государственной регистрации прав собственности граждан на недвижимое имущество</t>
  </si>
  <si>
    <t xml:space="preserve">Координация деятельности органов местного самоуправления области по усилению муниципального земельного контроля по соблюдению землепользователями норм земельного законодательства </t>
  </si>
  <si>
    <t>Обеспечение мониторинга налоговых поступлений от федеральных торговых сетей и их подразделений, в целях недопущения снижения налоговых  платежей</t>
  </si>
  <si>
    <t>количество граждан, в отношении которых повышена и легализована заработная плата</t>
  </si>
  <si>
    <t>количество граждан, с которыми оформлены трудовые отношения</t>
  </si>
  <si>
    <t>количество выявленных собственников недвижимости, сдающих в наем жилые помещения</t>
  </si>
  <si>
    <t>Проведение претензионно-исковой работы по взысканию задолженности по арендной плате и пени в отношении арендаторов имущества и земельных участков, находящегося в государственной и муниципальной собственности, имеющих задолженность по арендной плате</t>
  </si>
  <si>
    <t xml:space="preserve">количество проверок, выявивших нарушения норм земельного законодательства </t>
  </si>
  <si>
    <t>сумма поступлений денежных взысканий (штрафов) за нарушение земельного законодательства в местные бюджеты</t>
  </si>
  <si>
    <t>количество рекламных конструкций, установленных без разрешения</t>
  </si>
  <si>
    <t>сумма поступлений денежных взысканий (штрафов) за установку рекламных конструкций без разрешения</t>
  </si>
  <si>
    <t>количество предъявленных претензий, судебных исков к арендаторам имущества и земельных участков</t>
  </si>
  <si>
    <t xml:space="preserve">Ед. измерения </t>
  </si>
  <si>
    <t xml:space="preserve">количество проведенных рейдовых мероприятий по взысканию задолженности </t>
  </si>
  <si>
    <t>Наименование мероприятия</t>
  </si>
  <si>
    <t>Целевой показатель</t>
  </si>
  <si>
    <t>Бюджетный эффект</t>
  </si>
  <si>
    <t>Принятие мер по урегулированию и взысканию задолженности по налоговым платежам:</t>
  </si>
  <si>
    <t>1.</t>
  </si>
  <si>
    <t>1.1.</t>
  </si>
  <si>
    <t>1.2.</t>
  </si>
  <si>
    <t>2.</t>
  </si>
  <si>
    <t>2.1.</t>
  </si>
  <si>
    <t>2.2.</t>
  </si>
  <si>
    <t>2.3.</t>
  </si>
  <si>
    <t>Принятие мер по дополнительному поступлению налогов на совокупный доход:</t>
  </si>
  <si>
    <t>3.</t>
  </si>
  <si>
    <t>3.1.</t>
  </si>
  <si>
    <t>3.3.</t>
  </si>
  <si>
    <t>Принятие мер по дополнительному поступлению местных налогов:</t>
  </si>
  <si>
    <t>4.</t>
  </si>
  <si>
    <t>4.1.</t>
  </si>
  <si>
    <t>4.4.</t>
  </si>
  <si>
    <t>5.</t>
  </si>
  <si>
    <t>Принятие мер по дополнительному поступлению неналоговых доходов:</t>
  </si>
  <si>
    <t>5.1.</t>
  </si>
  <si>
    <t>5.2.</t>
  </si>
  <si>
    <t>5.5.</t>
  </si>
  <si>
    <t>5.6.</t>
  </si>
  <si>
    <t>5.7.</t>
  </si>
  <si>
    <t>5.8.</t>
  </si>
  <si>
    <t>тыс.рублей</t>
  </si>
  <si>
    <t>ед.</t>
  </si>
  <si>
    <t>чел.</t>
  </si>
  <si>
    <t>количество проведенных рейдов по выявлению граждан, с которыми не оформлены трудовые отношения</t>
  </si>
  <si>
    <t>поступление средств в результате принятых мер по урегулированию и взысканию задолженности по имущественным налогам</t>
  </si>
  <si>
    <t>количество выданных патентов</t>
  </si>
  <si>
    <t>урегулирование и взыскание задолженности по налогу на доходы физических лиц, единому налогу на вмененный доход, налогу, взимаемому в связи с применением упрощенной системы налогообложения</t>
  </si>
  <si>
    <t>ежегодный прирост поступлений налога, взимаемого в связи с применением упрощенной системы налогообложения</t>
  </si>
  <si>
    <t>сумма дополнительного поступления налога на доходы физических лиц в результате проведения мероприятий по легализации "теневой" заработной платы</t>
  </si>
  <si>
    <t>сумма дополнительного поступления налога на доходы физических лиц в результате в результате проведения мероприятий по легализации неформальной занятости населения</t>
  </si>
  <si>
    <t>сумма дополнительного поступления налога на доходы физических лиц в результате выявления собственников недвижимости, сдающих в наем жилые помещения</t>
  </si>
  <si>
    <t>сумма поступления налога, взимаемого в связи с применением патентной системы налогообложения</t>
  </si>
  <si>
    <t>сумма дополнительного начисления налога на имущество физических лиц</t>
  </si>
  <si>
    <t>сумма дополнительного начисления земельного налога</t>
  </si>
  <si>
    <t>количество зарегистрированных земельных участков</t>
  </si>
  <si>
    <t>количество зарегистрированных объектов недвижимого имущества  (строений, помещений и сооружений)</t>
  </si>
  <si>
    <t xml:space="preserve">сумма поступлений неналоговых доходов от проведения претензионно-исковой работы по взысканию задолженности по аренде земельных участков и имущества </t>
  </si>
  <si>
    <t>сумма поступлений земельного налога в результате усиления муниципального земельного контроля</t>
  </si>
  <si>
    <t>6.</t>
  </si>
  <si>
    <t>7.</t>
  </si>
  <si>
    <t>Принятие мер, направленных на повышение эффективности работы по выполнению Прогнозного плана приватизации муниципального имущества</t>
  </si>
  <si>
    <t>количество вновь созданных рабочих мест</t>
  </si>
  <si>
    <t>дополнительное поступление доходов от создания новых рабочих мест</t>
  </si>
  <si>
    <t>Развитие патентной системы налогообложения</t>
  </si>
  <si>
    <t>Проведение работы по выявлению рекламных конструкций, установленных на территории муниципального образования без действующего разрешения на установку и эксплуатацию рекламной конструкции</t>
  </si>
  <si>
    <t>количество Прогнозных планов приватизации муниципального имущества, принятых районом (городскими округами) и поселениями</t>
  </si>
  <si>
    <t>Принятие мер по дополнительным поступлениям от обеления доходов:</t>
  </si>
  <si>
    <t>ежегодный прирост налоговых поступлений от федеральных торговых сетей (НДФЛ, УСН, земельный налог)</t>
  </si>
  <si>
    <t>Проведение мероприятий по формированию благоприятного инвестиционного климата в муниципальных образованиях</t>
  </si>
  <si>
    <t>проведение мероприятий по урегулированию и взысканию задолженности по имущественным налогам (налог на имущество физических лиц, земельный налог с физических лиц, транспортный налог с физических лиц)</t>
  </si>
  <si>
    <t>количество охваченных налогоплательщиков, имеющих задолженность по имущественным налогам, в результате рейдовых мероприятий и индивидуальной работы</t>
  </si>
  <si>
    <t>Итого бюджетный эффект от мероприятий по росту доходного потенциала</t>
  </si>
  <si>
    <t>в консолидированный бюджет области</t>
  </si>
  <si>
    <t>в т.ч. в консолидированный бюджет района / бюджет городского округа</t>
  </si>
  <si>
    <t>2021 год</t>
  </si>
  <si>
    <t>2022 год</t>
  </si>
  <si>
    <t>2023 год</t>
  </si>
  <si>
    <t>поступление средств в результате принятых мер по урегулированию и взысканию задолженности по налоговым платежам (НДФЛ, ЕНВД,УСН)</t>
  </si>
  <si>
    <t>Развитие института самозанятых</t>
  </si>
  <si>
    <t>1.3.</t>
  </si>
  <si>
    <t>да / нет</t>
  </si>
  <si>
    <t>установление контроля за платежной налоговой дисциплиной субъектов предпринимательской деятельности,  являющихся получателями бюджетных средств, выделенных на реализацию национальных проектов</t>
  </si>
  <si>
    <t>Разработка плана мероприятий по отмене налоговых льгот по местным налогам</t>
  </si>
  <si>
    <t>Принятие мер, направленных на повышение эффективности работы муниципальных унитарных предприятий,  хозяйственных обществ, акции (доли) которых находятся в муниципальной собственности</t>
  </si>
  <si>
    <t>количество муниципальных унитарных предприятий и  хозяйственных обществ, акции (доли) которых находятся в муниципальной собственности</t>
  </si>
  <si>
    <t>прирост доходов от перечисления в бюджет части прибыли муниципальных унитарных предприятий и доходов от долей собственности в коммерческих предприятиях (к аналогичному периоду прошлого года)</t>
  </si>
  <si>
    <t>поступление доходов от приватизации муниципального</t>
  </si>
  <si>
    <t>поступление средств в результате принятых мер по урегулированию и взысканию задолженности по  налоговым платежам по субъектам предпринимательской деятельности,  являющихся получателями бюджетных средств</t>
  </si>
  <si>
    <t>наличие плана мероприятий по отмене налоговых льгот по местным налогам</t>
  </si>
  <si>
    <t>Повышение уровня собираемости штрафов, поступающих в местный бюджет</t>
  </si>
  <si>
    <t>1.4.</t>
  </si>
  <si>
    <t>урегулирование задолженности бюджетных организаций по налоговым платежам и страховым взносам, пени, штрафам</t>
  </si>
  <si>
    <t>отсутствие задолженности  бюджетных организаций по налоговым платежам и страховым взносам, пени, штрафам</t>
  </si>
  <si>
    <t>количество зарегистрировавшихся в качестве самозанятых</t>
  </si>
  <si>
    <t>прирост доходов от штрафов к аналогичному периоду прошлого года</t>
  </si>
  <si>
    <t>План мероприятий Кичменгско-Городецкого муниципального района по росту доходного потенциала на 2021-2023гг.</t>
  </si>
  <si>
    <t>дополнительное поступление доходов  в результате деятельности самозанятых</t>
  </si>
  <si>
    <t>количество сотрудников органов местного самоуправления, имеющих задолженность по имущественным налогам</t>
  </si>
  <si>
    <t>количество проведенных заседаний межведомственной рабочей группы</t>
  </si>
  <si>
    <t>нет</t>
  </si>
  <si>
    <t>Приложение 1</t>
  </si>
  <si>
    <t>II.</t>
  </si>
  <si>
    <t>Мероприятия по реализации Программы оптимизации бюджетных расходов на 2021-2023 годы</t>
  </si>
  <si>
    <t>Ответственный исполнитель</t>
  </si>
  <si>
    <t xml:space="preserve">Срок реализации </t>
  </si>
  <si>
    <t>Целевой показатель/документ</t>
  </si>
  <si>
    <t>Ед.из-мерения</t>
  </si>
  <si>
    <t>Значение целевого показателя/бюджетный эффект</t>
  </si>
  <si>
    <t>Оптимизация бюджетной сети</t>
  </si>
  <si>
    <t>1.1</t>
  </si>
  <si>
    <t>Анализ нагрузки на бюджетную сеть (контингент, количество муниципальных учреждений, количество персонала, используемые фонды, объемы предоставляемых муниципальных услуг)</t>
  </si>
  <si>
    <t>Органы администрации района, осуществляющие полномочия учредителя муниципальных организаций (учреждений)</t>
  </si>
  <si>
    <t>2021 - 2023 годы</t>
  </si>
  <si>
    <t xml:space="preserve">Аналитическая записка по итогам анализа, используемая для разработки плана мероприятий (принятия решения), представляемая ответственным исполнителем </t>
  </si>
  <si>
    <t>Да/нет</t>
  </si>
  <si>
    <t>Да</t>
  </si>
  <si>
    <t>1.2</t>
  </si>
  <si>
    <t>Анализ нагрузки на муниципальную бюджетную сеть в сфере общего и дошкольного образования (контингент, количество муниципальных учреждений, количество персонала (педагогический, АУП и прочий, оплата труда которых осуществляется за счет субвенций из областного бюджета)</t>
  </si>
  <si>
    <t>Управление образования администрации Кичменгско-Городецкого муниципального района</t>
  </si>
  <si>
    <t>Аналитическая записка по итогам анализа, используемая для разработки плана мероприятий (принятия решения)</t>
  </si>
  <si>
    <t>Нет</t>
  </si>
  <si>
    <t>1.3</t>
  </si>
  <si>
    <t>Выявление несвойственных функций подведомственных муниципальных учреждений (организация теплоснабжения, организация питания школьников, уборка помещений, транспортное обеспечение учащихся и другое)</t>
  </si>
  <si>
    <t>Перечень несвойственных функций, используемый для разработки плана мероприятий (принятия решения)</t>
  </si>
  <si>
    <t xml:space="preserve">Разработка и согласование Плана мероприятий реорганизации бюджетной сети, передачи несвойственных функций на аутсорсинг (далее - План мероприятий) на основе проведенных в соответствии с п.1.1, 1.2, 1.3 раздела II анализов </t>
  </si>
  <si>
    <t>Наличие плана мероприятий</t>
  </si>
  <si>
    <t>1.5</t>
  </si>
  <si>
    <t>Оптимизация бюджетной сети, в том числе численности работников в соответствии с утвержденными программами оптимизации</t>
  </si>
  <si>
    <t>Управление образования администрации Кичменгско-Городецкого муниципального района, администрации сельских поселений</t>
  </si>
  <si>
    <t>тыс. рублей</t>
  </si>
  <si>
    <t>2</t>
  </si>
  <si>
    <t xml:space="preserve">Оптимизация расходов на содержание бюджетной сети </t>
  </si>
  <si>
    <t>2.1</t>
  </si>
  <si>
    <t>Показатели оптимизации численности работников учреждений, утвержденные "дорожными картами" (по отношению к 2013 году):</t>
  </si>
  <si>
    <t>Управление образования, Управление культуры, молодежной политики, туризма и спорта  администрации Кичменгско-Городецкого муниципального района</t>
  </si>
  <si>
    <t>Сокращение численности работников учреждений (на конец отчетного года)</t>
  </si>
  <si>
    <t>%</t>
  </si>
  <si>
    <t>В сфере культуры</t>
  </si>
  <si>
    <t xml:space="preserve">В  дошкольных образовательных организаций
</t>
  </si>
  <si>
    <t xml:space="preserve">В организациях дополнительного образования
</t>
  </si>
  <si>
    <t>В организациях дополнительного образования</t>
  </si>
  <si>
    <t>Мониторинг исполнения планов мероприятий ("Дорожных карт") " Изменения, направленные на повышение эффективности" в отраслях социальной сферы</t>
  </si>
  <si>
    <t>анализ исполнения показателей планов мероприятий ("Дорожных карт") ответственными исполнителями и представление их в Управление финансов администрации района для использования при принятии управленческих решений</t>
  </si>
  <si>
    <t>Оптимизация расходов на содержание подведомственных муниципальных учреждений</t>
  </si>
  <si>
    <t>3.1</t>
  </si>
  <si>
    <t>Направление каждым подведомственным муниципальным учреждением, получающим субсидии на иные цели на укрепление материально-технической базы и осуществляющим приносящую доход деятельность, не менее 10% средств от приносящей доход деятельности на материально-техническое оснащение указанного учреждения</t>
  </si>
  <si>
    <t>Направление не менее 10% средств от приносящей доход деятельности на материально-техническое оснащение указанного учреждения и предоставление информации в администрацию района</t>
  </si>
  <si>
    <t>3.2</t>
  </si>
  <si>
    <t xml:space="preserve">Проведение анализа показателей выполнения муниципальным учреждением области муниципального задания в отчетном финансовом году
</t>
  </si>
  <si>
    <t>Аналитическая записка по итогам анализа за год, подготовленная ответственным исполнителем и представленная в администрацию района</t>
  </si>
  <si>
    <t>3.3</t>
  </si>
  <si>
    <t>Обеспечение возврата субсидий в связи с неисполнением муниципальным учреждением показателей, установленных в муниципальном задании в соответствии с Постановлением администрации района от 17 апреля 2017 года № 145 "Об утверждении Положения о формировании муниципального задания на оказание муниципальных услуг (выполнение работ) в отношении муниципальных  учреждений района и финансовом обеспечении"</t>
  </si>
  <si>
    <t>2019-2021 годы</t>
  </si>
  <si>
    <t>Предоставление информации в Управление финансов администрации района о сроках и объемах возврата субсидий в связи с неисполнением муниципальным учреждением показателей, установленных в муниципальном задании</t>
  </si>
  <si>
    <t xml:space="preserve">Введение дополнительных критериев  при назначении предоставления мер социальной поддержки отдельным категориям граждан, способствующее сокращению прироста численности получателей. </t>
  </si>
  <si>
    <t>Исключение из регионального законодательства норм об обеспечении отдельными социальными выплатами категорий лиц, имеющих возможность получать соответствующие выплаты за счет средств федерального бюджета.</t>
  </si>
  <si>
    <t xml:space="preserve">Разработка стандарта нормативной площади жилого помещения для предоставления компенсаций на оплату жилого помещения и коммунальных услуг отдельным категориям граждан и предоставление льгот в размере, не превышающем нормативы площади и нормативы потребления услуг. </t>
  </si>
  <si>
    <t>Исключение из числа получателей мер социальной поддержки по оплате жилья и коммунальных услуг членов семей носителей льгот, оставив только нетрудоспособных иждивенцев (детей, детей-инвалидов, инвалидов с детства) совместно с ним проживающих и находящихся на его полном содержании.</t>
  </si>
  <si>
    <t>Оптимизация системы мер социальной поддержки области в части установления ограничения размера доплаты к пенсии неработающим лицам, замещавшим должности в органах государственной власти и управления  региона.</t>
  </si>
  <si>
    <t>Меры административного характера по социальным выплатам (периодичность подтверждения права на льготу, подтверждающие документы).</t>
  </si>
  <si>
    <t>Совершенствование системы закупок для муниципальных нужд</t>
  </si>
  <si>
    <t>4.1</t>
  </si>
  <si>
    <t>Экономия от проведения конкурентных процедур</t>
  </si>
  <si>
    <t>Органы администрации района, Администрация района</t>
  </si>
  <si>
    <t>Увеличение платных услуг, оказанных населению</t>
  </si>
  <si>
    <t>5.1</t>
  </si>
  <si>
    <t>Увеличение доходов от оказания платных услуг (работ) подведомственными  учреждениями</t>
  </si>
  <si>
    <t xml:space="preserve">Бюджетный эффект </t>
  </si>
  <si>
    <t>Сокращение просроченной задолженности бюджета района</t>
  </si>
  <si>
    <t>6.1</t>
  </si>
  <si>
    <t>Проведение мониторинга и урегулирования дебиторской и кредиторской задолженности в соответствии с постановлением  Администрации района от 21 марта 2016 года № 184</t>
  </si>
  <si>
    <t>Аналитическая записка по итогам мониторинга</t>
  </si>
  <si>
    <t>6.2</t>
  </si>
  <si>
    <t>Проведение мониторинга дебиторской и кредиторской задолженности районного бюджета</t>
  </si>
  <si>
    <t>Органы администрации района, Управление  финансов администрации района</t>
  </si>
  <si>
    <t>Аналитическая записка по итогам анализа</t>
  </si>
  <si>
    <t>6.3</t>
  </si>
  <si>
    <t>Информирование  о состоянии дебиторской и кредиторской задолженности районного бюджета</t>
  </si>
  <si>
    <t>Управление  финансов администрации района</t>
  </si>
  <si>
    <t>Наличие информации, размещенной на сайте администрации района</t>
  </si>
  <si>
    <t>Итого по разделу II</t>
  </si>
  <si>
    <t xml:space="preserve">III. </t>
  </si>
  <si>
    <t xml:space="preserve">Мероприятия по совершенствованию долговой политики на 2021-2023 </t>
  </si>
  <si>
    <t>1</t>
  </si>
  <si>
    <t xml:space="preserve">Разработка и принятие основных направлений долговой  политики Кичменгско-Городецкого муниципального района Вологодской области на очередной финансовый год и плановый период </t>
  </si>
  <si>
    <t xml:space="preserve">Администрация района </t>
  </si>
  <si>
    <t>Наличие нормативно-правового акта</t>
  </si>
  <si>
    <t>Бюджетный эффект реализации плана мероприятий</t>
  </si>
  <si>
    <t>в том числе:</t>
  </si>
  <si>
    <t>по разделу  I "Мероприятия по росту доходного потенциала района на 2021-2023 годы"</t>
  </si>
  <si>
    <t>по разделу  II "Мероприятия по реализации Программы оптимизации бюджетных расходов на 2021-2023 годы</t>
  </si>
  <si>
    <t>3</t>
  </si>
  <si>
    <t>по разделу III "Мероприятия по совершенствованию долговой политики на 2021-2023"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</si>
</sst>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165" fontId="10" fillId="0" borderId="0" xfId="0" applyNumberFormat="1" applyFont="1" applyFill="1"/>
    <xf numFmtId="0" fontId="11" fillId="0" borderId="0" xfId="0" applyFont="1" applyFill="1"/>
    <xf numFmtId="0" fontId="12" fillId="0" borderId="0" xfId="0" applyFont="1" applyFill="1"/>
    <xf numFmtId="165" fontId="12" fillId="0" borderId="0" xfId="0" applyNumberFormat="1" applyFont="1" applyFill="1"/>
    <xf numFmtId="164" fontId="12" fillId="0" borderId="0" xfId="0" applyNumberFormat="1" applyFont="1" applyFill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vertical="center" wrapText="1"/>
    </xf>
    <xf numFmtId="164" fontId="2" fillId="2" borderId="3" xfId="1" applyNumberFormat="1" applyFont="1" applyFill="1" applyBorder="1" applyAlignment="1">
      <alignment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top" wrapText="1"/>
    </xf>
    <xf numFmtId="14" fontId="5" fillId="2" borderId="5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14" fontId="5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164" fontId="9" fillId="2" borderId="1" xfId="0" applyNumberFormat="1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center" vertical="top"/>
    </xf>
    <xf numFmtId="2" fontId="9" fillId="2" borderId="2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2" fontId="9" fillId="2" borderId="3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tabSelected="1" zoomScale="50" zoomScaleNormal="50" zoomScaleSheetLayoutView="40" workbookViewId="0">
      <selection activeCell="E53" sqref="E53"/>
    </sheetView>
  </sheetViews>
  <sheetFormatPr defaultColWidth="8.88671875" defaultRowHeight="18" x14ac:dyDescent="0.35"/>
  <cols>
    <col min="1" max="1" width="6.6640625" style="3" customWidth="1"/>
    <col min="2" max="2" width="77.109375" style="1" customWidth="1"/>
    <col min="3" max="3" width="64.44140625" style="2" customWidth="1"/>
    <col min="4" max="4" width="17.6640625" style="3" customWidth="1"/>
    <col min="5" max="5" width="18.88671875" style="3" customWidth="1"/>
    <col min="6" max="10" width="18.88671875" style="1" customWidth="1"/>
    <col min="11" max="11" width="8.88671875" style="1"/>
    <col min="12" max="12" width="26.6640625" style="1" customWidth="1"/>
    <col min="13" max="16384" width="8.88671875" style="1"/>
  </cols>
  <sheetData>
    <row r="1" spans="1:10" ht="36.6" customHeight="1" x14ac:dyDescent="0.35">
      <c r="A1" s="119"/>
      <c r="B1" s="120"/>
      <c r="C1" s="120"/>
      <c r="D1" s="119"/>
      <c r="E1" s="119"/>
      <c r="F1" s="120"/>
      <c r="G1" s="120"/>
      <c r="H1" s="120"/>
      <c r="I1" s="121" t="s">
        <v>105</v>
      </c>
      <c r="J1" s="121"/>
    </row>
    <row r="2" spans="1:10" ht="42" customHeight="1" x14ac:dyDescent="0.35">
      <c r="A2" s="122" t="s">
        <v>100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40.950000000000003" customHeight="1" x14ac:dyDescent="0.35">
      <c r="A3" s="22"/>
      <c r="B3" s="22" t="s">
        <v>18</v>
      </c>
      <c r="C3" s="22" t="s">
        <v>19</v>
      </c>
      <c r="D3" s="22" t="s">
        <v>16</v>
      </c>
      <c r="E3" s="22" t="s">
        <v>79</v>
      </c>
      <c r="F3" s="22"/>
      <c r="G3" s="22" t="s">
        <v>80</v>
      </c>
      <c r="H3" s="22"/>
      <c r="I3" s="22" t="s">
        <v>81</v>
      </c>
      <c r="J3" s="22"/>
    </row>
    <row r="4" spans="1:10" ht="54" customHeight="1" x14ac:dyDescent="0.35">
      <c r="A4" s="22"/>
      <c r="B4" s="22"/>
      <c r="C4" s="22"/>
      <c r="D4" s="22"/>
      <c r="E4" s="22" t="s">
        <v>20</v>
      </c>
      <c r="F4" s="22"/>
      <c r="G4" s="22" t="s">
        <v>20</v>
      </c>
      <c r="H4" s="22"/>
      <c r="I4" s="22" t="s">
        <v>20</v>
      </c>
      <c r="J4" s="22"/>
    </row>
    <row r="5" spans="1:10" ht="136.19999999999999" customHeight="1" x14ac:dyDescent="0.35">
      <c r="A5" s="22"/>
      <c r="B5" s="22"/>
      <c r="C5" s="22"/>
      <c r="D5" s="22"/>
      <c r="E5" s="19" t="s">
        <v>77</v>
      </c>
      <c r="F5" s="19" t="s">
        <v>78</v>
      </c>
      <c r="G5" s="19" t="s">
        <v>77</v>
      </c>
      <c r="H5" s="19" t="s">
        <v>78</v>
      </c>
      <c r="I5" s="19" t="s">
        <v>77</v>
      </c>
      <c r="J5" s="19" t="s">
        <v>78</v>
      </c>
    </row>
    <row r="6" spans="1:10" ht="44.4" customHeight="1" x14ac:dyDescent="0.35">
      <c r="A6" s="19" t="s">
        <v>22</v>
      </c>
      <c r="B6" s="16" t="s">
        <v>21</v>
      </c>
      <c r="C6" s="17"/>
      <c r="D6" s="17"/>
      <c r="E6" s="18">
        <f>E7+E12+E13</f>
        <v>8850.2000000000007</v>
      </c>
      <c r="F6" s="18">
        <f t="shared" ref="F6:J6" si="0">F7+F12+F13</f>
        <v>4339.6000000000004</v>
      </c>
      <c r="G6" s="18">
        <f t="shared" si="0"/>
        <v>8601.2000000000007</v>
      </c>
      <c r="H6" s="18">
        <f t="shared" si="0"/>
        <v>4070.6</v>
      </c>
      <c r="I6" s="18">
        <f t="shared" si="0"/>
        <v>8651.2000000000007</v>
      </c>
      <c r="J6" s="18">
        <f t="shared" si="0"/>
        <v>4100.6000000000004</v>
      </c>
    </row>
    <row r="7" spans="1:10" ht="97.2" customHeight="1" x14ac:dyDescent="0.35">
      <c r="A7" s="19" t="s">
        <v>23</v>
      </c>
      <c r="B7" s="20" t="s">
        <v>51</v>
      </c>
      <c r="C7" s="19" t="s">
        <v>82</v>
      </c>
      <c r="D7" s="19" t="s">
        <v>45</v>
      </c>
      <c r="E7" s="19">
        <v>6180.2</v>
      </c>
      <c r="F7" s="19">
        <v>3679.6</v>
      </c>
      <c r="G7" s="21">
        <v>5901.2</v>
      </c>
      <c r="H7" s="21">
        <v>3400.6</v>
      </c>
      <c r="I7" s="21">
        <v>5901.2</v>
      </c>
      <c r="J7" s="21">
        <v>3400.6</v>
      </c>
    </row>
    <row r="8" spans="1:10" ht="43.2" customHeight="1" x14ac:dyDescent="0.35">
      <c r="A8" s="22" t="s">
        <v>24</v>
      </c>
      <c r="B8" s="23" t="s">
        <v>74</v>
      </c>
      <c r="C8" s="19" t="s">
        <v>17</v>
      </c>
      <c r="D8" s="19" t="s">
        <v>46</v>
      </c>
      <c r="E8" s="24">
        <v>63</v>
      </c>
      <c r="F8" s="24">
        <v>63</v>
      </c>
      <c r="G8" s="24">
        <v>53</v>
      </c>
      <c r="H8" s="24">
        <v>53</v>
      </c>
      <c r="I8" s="24">
        <v>53</v>
      </c>
      <c r="J8" s="24">
        <v>53</v>
      </c>
    </row>
    <row r="9" spans="1:10" ht="43.2" customHeight="1" x14ac:dyDescent="0.35">
      <c r="A9" s="22"/>
      <c r="B9" s="23"/>
      <c r="C9" s="19" t="s">
        <v>103</v>
      </c>
      <c r="D9" s="19" t="s">
        <v>46</v>
      </c>
      <c r="E9" s="24">
        <v>50</v>
      </c>
      <c r="F9" s="24">
        <v>50</v>
      </c>
      <c r="G9" s="24">
        <v>50</v>
      </c>
      <c r="H9" s="24">
        <v>50</v>
      </c>
      <c r="I9" s="24">
        <v>50</v>
      </c>
      <c r="J9" s="24">
        <v>50</v>
      </c>
    </row>
    <row r="10" spans="1:10" ht="76.2" customHeight="1" x14ac:dyDescent="0.35">
      <c r="A10" s="22"/>
      <c r="B10" s="23"/>
      <c r="C10" s="19" t="s">
        <v>75</v>
      </c>
      <c r="D10" s="19" t="s">
        <v>47</v>
      </c>
      <c r="E10" s="24">
        <f>150+380+20+300-200</f>
        <v>650</v>
      </c>
      <c r="F10" s="24">
        <f>150+380+20+300-200</f>
        <v>650</v>
      </c>
      <c r="G10" s="24">
        <f>160+400+20+300-200</f>
        <v>680</v>
      </c>
      <c r="H10" s="24">
        <f>160+400+20+300-200</f>
        <v>680</v>
      </c>
      <c r="I10" s="24">
        <f>160+400+20+300-200</f>
        <v>680</v>
      </c>
      <c r="J10" s="24">
        <f>160+400+20+300-200</f>
        <v>680</v>
      </c>
    </row>
    <row r="11" spans="1:10" ht="54" x14ac:dyDescent="0.35">
      <c r="A11" s="22"/>
      <c r="B11" s="23"/>
      <c r="C11" s="19" t="s">
        <v>102</v>
      </c>
      <c r="D11" s="19" t="s">
        <v>47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</row>
    <row r="12" spans="1:10" ht="62.4" customHeight="1" x14ac:dyDescent="0.35">
      <c r="A12" s="22"/>
      <c r="B12" s="23"/>
      <c r="C12" s="19" t="s">
        <v>49</v>
      </c>
      <c r="D12" s="19" t="s">
        <v>45</v>
      </c>
      <c r="E12" s="25">
        <v>2670</v>
      </c>
      <c r="F12" s="25">
        <v>660</v>
      </c>
      <c r="G12" s="25">
        <v>2700</v>
      </c>
      <c r="H12" s="25">
        <v>670</v>
      </c>
      <c r="I12" s="25">
        <v>2750</v>
      </c>
      <c r="J12" s="25">
        <v>700</v>
      </c>
    </row>
    <row r="13" spans="1:10" ht="97.2" customHeight="1" x14ac:dyDescent="0.35">
      <c r="A13" s="19" t="s">
        <v>84</v>
      </c>
      <c r="B13" s="20" t="s">
        <v>86</v>
      </c>
      <c r="C13" s="19" t="s">
        <v>92</v>
      </c>
      <c r="D13" s="19" t="s">
        <v>45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</row>
    <row r="14" spans="1:10" ht="97.2" customHeight="1" x14ac:dyDescent="0.35">
      <c r="A14" s="19" t="s">
        <v>95</v>
      </c>
      <c r="B14" s="20" t="s">
        <v>96</v>
      </c>
      <c r="C14" s="19" t="s">
        <v>97</v>
      </c>
      <c r="D14" s="19" t="s">
        <v>85</v>
      </c>
      <c r="E14" s="19" t="s">
        <v>104</v>
      </c>
      <c r="F14" s="19" t="s">
        <v>104</v>
      </c>
      <c r="G14" s="19" t="s">
        <v>104</v>
      </c>
      <c r="H14" s="19" t="s">
        <v>104</v>
      </c>
      <c r="I14" s="19" t="s">
        <v>104</v>
      </c>
      <c r="J14" s="19" t="s">
        <v>104</v>
      </c>
    </row>
    <row r="15" spans="1:10" ht="40.950000000000003" customHeight="1" x14ac:dyDescent="0.35">
      <c r="A15" s="19" t="s">
        <v>25</v>
      </c>
      <c r="B15" s="26" t="s">
        <v>71</v>
      </c>
      <c r="C15" s="27"/>
      <c r="D15" s="27"/>
      <c r="E15" s="28">
        <f>E17+E20+E22</f>
        <v>6219</v>
      </c>
      <c r="F15" s="28">
        <f t="shared" ref="F15:J15" si="1">F17+F20+F22</f>
        <v>6219</v>
      </c>
      <c r="G15" s="28">
        <f t="shared" si="1"/>
        <v>6219</v>
      </c>
      <c r="H15" s="28">
        <f t="shared" si="1"/>
        <v>6219</v>
      </c>
      <c r="I15" s="28">
        <f t="shared" si="1"/>
        <v>6219</v>
      </c>
      <c r="J15" s="28">
        <f t="shared" si="1"/>
        <v>6219</v>
      </c>
    </row>
    <row r="16" spans="1:10" ht="36" x14ac:dyDescent="0.35">
      <c r="A16" s="22" t="s">
        <v>26</v>
      </c>
      <c r="B16" s="29" t="s">
        <v>0</v>
      </c>
      <c r="C16" s="19" t="s">
        <v>7</v>
      </c>
      <c r="D16" s="19" t="s">
        <v>47</v>
      </c>
      <c r="E16" s="19">
        <v>1687</v>
      </c>
      <c r="F16" s="19">
        <v>1687</v>
      </c>
      <c r="G16" s="19">
        <v>1687</v>
      </c>
      <c r="H16" s="19">
        <v>1687</v>
      </c>
      <c r="I16" s="19">
        <v>1687</v>
      </c>
      <c r="J16" s="19">
        <v>1687</v>
      </c>
    </row>
    <row r="17" spans="1:10" ht="54" x14ac:dyDescent="0.35">
      <c r="A17" s="22"/>
      <c r="B17" s="29"/>
      <c r="C17" s="19" t="s">
        <v>53</v>
      </c>
      <c r="D17" s="19" t="s">
        <v>45</v>
      </c>
      <c r="E17" s="25">
        <v>4407</v>
      </c>
      <c r="F17" s="25">
        <v>4407</v>
      </c>
      <c r="G17" s="25">
        <v>4407</v>
      </c>
      <c r="H17" s="25">
        <v>4407</v>
      </c>
      <c r="I17" s="25">
        <v>4407</v>
      </c>
      <c r="J17" s="25">
        <v>4407</v>
      </c>
    </row>
    <row r="18" spans="1:10" ht="42.6" customHeight="1" x14ac:dyDescent="0.35">
      <c r="A18" s="22" t="s">
        <v>27</v>
      </c>
      <c r="B18" s="29" t="s">
        <v>1</v>
      </c>
      <c r="C18" s="19" t="s">
        <v>8</v>
      </c>
      <c r="D18" s="19" t="s">
        <v>47</v>
      </c>
      <c r="E18" s="19">
        <v>177</v>
      </c>
      <c r="F18" s="19">
        <v>177</v>
      </c>
      <c r="G18" s="19">
        <v>177</v>
      </c>
      <c r="H18" s="19">
        <v>177</v>
      </c>
      <c r="I18" s="19">
        <v>177</v>
      </c>
      <c r="J18" s="19">
        <v>177</v>
      </c>
    </row>
    <row r="19" spans="1:10" ht="61.95" customHeight="1" x14ac:dyDescent="0.35">
      <c r="A19" s="22"/>
      <c r="B19" s="29"/>
      <c r="C19" s="19" t="s">
        <v>48</v>
      </c>
      <c r="D19" s="19" t="s">
        <v>46</v>
      </c>
      <c r="E19" s="19">
        <v>96</v>
      </c>
      <c r="F19" s="19">
        <v>96</v>
      </c>
      <c r="G19" s="19">
        <v>96</v>
      </c>
      <c r="H19" s="19">
        <v>96</v>
      </c>
      <c r="I19" s="19">
        <v>96</v>
      </c>
      <c r="J19" s="19">
        <v>96</v>
      </c>
    </row>
    <row r="20" spans="1:10" ht="72" x14ac:dyDescent="0.35">
      <c r="A20" s="22"/>
      <c r="B20" s="29"/>
      <c r="C20" s="19" t="s">
        <v>54</v>
      </c>
      <c r="D20" s="19" t="s">
        <v>45</v>
      </c>
      <c r="E20" s="25">
        <v>1805</v>
      </c>
      <c r="F20" s="25">
        <v>1805</v>
      </c>
      <c r="G20" s="25">
        <v>1805</v>
      </c>
      <c r="H20" s="25">
        <v>1805</v>
      </c>
      <c r="I20" s="25">
        <v>1805</v>
      </c>
      <c r="J20" s="25">
        <v>1805</v>
      </c>
    </row>
    <row r="21" spans="1:10" ht="55.95" customHeight="1" x14ac:dyDescent="0.35">
      <c r="A21" s="22" t="s">
        <v>28</v>
      </c>
      <c r="B21" s="29" t="s">
        <v>2</v>
      </c>
      <c r="C21" s="19" t="s">
        <v>9</v>
      </c>
      <c r="D21" s="19" t="s">
        <v>47</v>
      </c>
      <c r="E21" s="19">
        <v>2</v>
      </c>
      <c r="F21" s="19">
        <v>2</v>
      </c>
      <c r="G21" s="19">
        <v>2</v>
      </c>
      <c r="H21" s="19">
        <v>2</v>
      </c>
      <c r="I21" s="19">
        <v>2</v>
      </c>
      <c r="J21" s="19">
        <v>2</v>
      </c>
    </row>
    <row r="22" spans="1:10" ht="89.4" customHeight="1" x14ac:dyDescent="0.35">
      <c r="A22" s="22"/>
      <c r="B22" s="29"/>
      <c r="C22" s="19" t="s">
        <v>55</v>
      </c>
      <c r="D22" s="19" t="s">
        <v>45</v>
      </c>
      <c r="E22" s="25">
        <v>7</v>
      </c>
      <c r="F22" s="25">
        <v>7</v>
      </c>
      <c r="G22" s="25">
        <v>7</v>
      </c>
      <c r="H22" s="25">
        <v>7</v>
      </c>
      <c r="I22" s="25">
        <v>7</v>
      </c>
      <c r="J22" s="25">
        <v>7</v>
      </c>
    </row>
    <row r="23" spans="1:10" ht="52.2" customHeight="1" x14ac:dyDescent="0.35">
      <c r="A23" s="19" t="s">
        <v>30</v>
      </c>
      <c r="B23" s="26" t="s">
        <v>29</v>
      </c>
      <c r="C23" s="27"/>
      <c r="D23" s="27"/>
      <c r="E23" s="28">
        <f>E24+E26+E28</f>
        <v>454</v>
      </c>
      <c r="F23" s="28">
        <f t="shared" ref="F23:J23" si="2">F24+F26</f>
        <v>344</v>
      </c>
      <c r="G23" s="28">
        <f>G24+G26+G28</f>
        <v>494</v>
      </c>
      <c r="H23" s="28">
        <f t="shared" si="2"/>
        <v>374</v>
      </c>
      <c r="I23" s="28">
        <f>I24+I26+I28</f>
        <v>533</v>
      </c>
      <c r="J23" s="28">
        <f t="shared" si="2"/>
        <v>403</v>
      </c>
    </row>
    <row r="24" spans="1:10" ht="99" customHeight="1" x14ac:dyDescent="0.35">
      <c r="A24" s="19" t="s">
        <v>31</v>
      </c>
      <c r="B24" s="30" t="s">
        <v>3</v>
      </c>
      <c r="C24" s="19" t="s">
        <v>52</v>
      </c>
      <c r="D24" s="19" t="s">
        <v>45</v>
      </c>
      <c r="E24" s="25">
        <v>200</v>
      </c>
      <c r="F24" s="25">
        <v>100</v>
      </c>
      <c r="G24" s="25">
        <v>220</v>
      </c>
      <c r="H24" s="25">
        <v>110</v>
      </c>
      <c r="I24" s="25">
        <v>240</v>
      </c>
      <c r="J24" s="25">
        <v>120</v>
      </c>
    </row>
    <row r="25" spans="1:10" x14ac:dyDescent="0.35">
      <c r="A25" s="22" t="s">
        <v>32</v>
      </c>
      <c r="B25" s="29" t="s">
        <v>68</v>
      </c>
      <c r="C25" s="19" t="s">
        <v>50</v>
      </c>
      <c r="D25" s="19" t="s">
        <v>46</v>
      </c>
      <c r="E25" s="19">
        <v>14</v>
      </c>
      <c r="F25" s="19">
        <v>14</v>
      </c>
      <c r="G25" s="19">
        <v>15</v>
      </c>
      <c r="H25" s="19">
        <v>15</v>
      </c>
      <c r="I25" s="19">
        <v>16</v>
      </c>
      <c r="J25" s="19">
        <v>16</v>
      </c>
    </row>
    <row r="26" spans="1:10" ht="36" x14ac:dyDescent="0.35">
      <c r="A26" s="22"/>
      <c r="B26" s="29"/>
      <c r="C26" s="19" t="s">
        <v>56</v>
      </c>
      <c r="D26" s="19" t="s">
        <v>45</v>
      </c>
      <c r="E26" s="25">
        <v>244</v>
      </c>
      <c r="F26" s="25">
        <v>244</v>
      </c>
      <c r="G26" s="25">
        <v>264</v>
      </c>
      <c r="H26" s="25">
        <v>264</v>
      </c>
      <c r="I26" s="25">
        <v>283</v>
      </c>
      <c r="J26" s="25">
        <v>283</v>
      </c>
    </row>
    <row r="27" spans="1:10" ht="68.400000000000006" customHeight="1" x14ac:dyDescent="0.35">
      <c r="A27" s="31" t="s">
        <v>32</v>
      </c>
      <c r="B27" s="32" t="s">
        <v>83</v>
      </c>
      <c r="C27" s="33" t="s">
        <v>98</v>
      </c>
      <c r="D27" s="19" t="s">
        <v>47</v>
      </c>
      <c r="E27" s="19">
        <v>40</v>
      </c>
      <c r="F27" s="19">
        <v>0</v>
      </c>
      <c r="G27" s="19">
        <v>40</v>
      </c>
      <c r="H27" s="25">
        <v>0</v>
      </c>
      <c r="I27" s="19">
        <v>40</v>
      </c>
      <c r="J27" s="25">
        <v>0</v>
      </c>
    </row>
    <row r="28" spans="1:10" ht="68.400000000000006" customHeight="1" x14ac:dyDescent="0.35">
      <c r="A28" s="34"/>
      <c r="B28" s="35"/>
      <c r="C28" s="33" t="s">
        <v>101</v>
      </c>
      <c r="D28" s="19" t="s">
        <v>45</v>
      </c>
      <c r="E28" s="25">
        <v>10</v>
      </c>
      <c r="F28" s="25">
        <v>0</v>
      </c>
      <c r="G28" s="25">
        <v>10</v>
      </c>
      <c r="H28" s="25">
        <v>0</v>
      </c>
      <c r="I28" s="25">
        <v>10</v>
      </c>
      <c r="J28" s="25">
        <v>0</v>
      </c>
    </row>
    <row r="29" spans="1:10" ht="43.5" customHeight="1" x14ac:dyDescent="0.35">
      <c r="A29" s="19" t="s">
        <v>34</v>
      </c>
      <c r="B29" s="26" t="s">
        <v>33</v>
      </c>
      <c r="C29" s="27"/>
      <c r="D29" s="27"/>
      <c r="E29" s="28">
        <f>E32+E34</f>
        <v>28</v>
      </c>
      <c r="F29" s="28">
        <f t="shared" ref="F29:J29" si="3">F32+F34</f>
        <v>28</v>
      </c>
      <c r="G29" s="28">
        <f t="shared" si="3"/>
        <v>36</v>
      </c>
      <c r="H29" s="28">
        <f t="shared" si="3"/>
        <v>36</v>
      </c>
      <c r="I29" s="28">
        <f t="shared" si="3"/>
        <v>36</v>
      </c>
      <c r="J29" s="28">
        <f t="shared" si="3"/>
        <v>36</v>
      </c>
    </row>
    <row r="30" spans="1:10" ht="51" customHeight="1" x14ac:dyDescent="0.35">
      <c r="A30" s="19" t="s">
        <v>35</v>
      </c>
      <c r="B30" s="36" t="s">
        <v>87</v>
      </c>
      <c r="C30" s="36" t="s">
        <v>93</v>
      </c>
      <c r="D30" s="19" t="s">
        <v>85</v>
      </c>
      <c r="E30" s="19" t="s">
        <v>104</v>
      </c>
      <c r="F30" s="19" t="s">
        <v>104</v>
      </c>
      <c r="G30" s="19" t="s">
        <v>104</v>
      </c>
      <c r="H30" s="19" t="s">
        <v>104</v>
      </c>
      <c r="I30" s="19" t="s">
        <v>104</v>
      </c>
      <c r="J30" s="19" t="s">
        <v>104</v>
      </c>
    </row>
    <row r="31" spans="1:10" ht="60" customHeight="1" x14ac:dyDescent="0.35">
      <c r="A31" s="22" t="s">
        <v>36</v>
      </c>
      <c r="B31" s="29" t="s">
        <v>4</v>
      </c>
      <c r="C31" s="19" t="s">
        <v>60</v>
      </c>
      <c r="D31" s="19" t="s">
        <v>46</v>
      </c>
      <c r="E31" s="19">
        <f>20+1</f>
        <v>21</v>
      </c>
      <c r="F31" s="19">
        <f>20+1</f>
        <v>21</v>
      </c>
      <c r="G31" s="19">
        <f>25+1</f>
        <v>26</v>
      </c>
      <c r="H31" s="19">
        <f>25+1</f>
        <v>26</v>
      </c>
      <c r="I31" s="19">
        <f>25+1</f>
        <v>26</v>
      </c>
      <c r="J31" s="19">
        <f>25+1</f>
        <v>26</v>
      </c>
    </row>
    <row r="32" spans="1:10" ht="36" x14ac:dyDescent="0.35">
      <c r="A32" s="22"/>
      <c r="B32" s="29"/>
      <c r="C32" s="19" t="s">
        <v>57</v>
      </c>
      <c r="D32" s="19" t="s">
        <v>45</v>
      </c>
      <c r="E32" s="25">
        <f>15+0.5</f>
        <v>15.5</v>
      </c>
      <c r="F32" s="25">
        <f>15+0.5</f>
        <v>15.5</v>
      </c>
      <c r="G32" s="25">
        <f>20+0.5</f>
        <v>20.5</v>
      </c>
      <c r="H32" s="25">
        <f>20+0.5</f>
        <v>20.5</v>
      </c>
      <c r="I32" s="25">
        <f>20+0.5</f>
        <v>20.5</v>
      </c>
      <c r="J32" s="25">
        <f>20+0.5</f>
        <v>20.5</v>
      </c>
    </row>
    <row r="33" spans="1:10" ht="42.6" customHeight="1" x14ac:dyDescent="0.35">
      <c r="A33" s="22"/>
      <c r="B33" s="29"/>
      <c r="C33" s="19" t="s">
        <v>59</v>
      </c>
      <c r="D33" s="19" t="s">
        <v>46</v>
      </c>
      <c r="E33" s="19">
        <f>20+1</f>
        <v>21</v>
      </c>
      <c r="F33" s="19">
        <f>20+1</f>
        <v>21</v>
      </c>
      <c r="G33" s="19">
        <f>25+1</f>
        <v>26</v>
      </c>
      <c r="H33" s="19">
        <f>25+1</f>
        <v>26</v>
      </c>
      <c r="I33" s="19">
        <f>25+1</f>
        <v>26</v>
      </c>
      <c r="J33" s="19">
        <f>25+1</f>
        <v>26</v>
      </c>
    </row>
    <row r="34" spans="1:10" ht="42" customHeight="1" x14ac:dyDescent="0.35">
      <c r="A34" s="22"/>
      <c r="B34" s="29"/>
      <c r="C34" s="19" t="s">
        <v>58</v>
      </c>
      <c r="D34" s="19" t="s">
        <v>45</v>
      </c>
      <c r="E34" s="25">
        <f>12+0.5</f>
        <v>12.5</v>
      </c>
      <c r="F34" s="25">
        <f>12+0.5</f>
        <v>12.5</v>
      </c>
      <c r="G34" s="25">
        <f>15+0.5</f>
        <v>15.5</v>
      </c>
      <c r="H34" s="25">
        <f>15+0.5</f>
        <v>15.5</v>
      </c>
      <c r="I34" s="25">
        <f>15+0.5</f>
        <v>15.5</v>
      </c>
      <c r="J34" s="25">
        <f>15+0.5</f>
        <v>15.5</v>
      </c>
    </row>
    <row r="35" spans="1:10" ht="36" customHeight="1" x14ac:dyDescent="0.35">
      <c r="A35" s="19" t="s">
        <v>37</v>
      </c>
      <c r="B35" s="26" t="s">
        <v>38</v>
      </c>
      <c r="C35" s="27"/>
      <c r="D35" s="27"/>
      <c r="E35" s="28">
        <f>E37+E39+E41+E43+E44+E46+E47</f>
        <v>604.9</v>
      </c>
      <c r="F35" s="28">
        <f t="shared" ref="F35:J35" si="4">F37+F39+F41+F43+F44+F46+F47</f>
        <v>604.9</v>
      </c>
      <c r="G35" s="28">
        <f t="shared" si="4"/>
        <v>584.9</v>
      </c>
      <c r="H35" s="28">
        <f t="shared" si="4"/>
        <v>584.9</v>
      </c>
      <c r="I35" s="28">
        <f t="shared" si="4"/>
        <v>584.9</v>
      </c>
      <c r="J35" s="28">
        <f t="shared" si="4"/>
        <v>584.9</v>
      </c>
    </row>
    <row r="36" spans="1:10" ht="75" customHeight="1" x14ac:dyDescent="0.35">
      <c r="A36" s="22" t="s">
        <v>39</v>
      </c>
      <c r="B36" s="37" t="s">
        <v>88</v>
      </c>
      <c r="C36" s="19" t="s">
        <v>89</v>
      </c>
      <c r="D36" s="19" t="s">
        <v>46</v>
      </c>
      <c r="E36" s="19">
        <v>1</v>
      </c>
      <c r="F36" s="19">
        <v>1</v>
      </c>
      <c r="G36" s="19">
        <v>1</v>
      </c>
      <c r="H36" s="19">
        <v>1</v>
      </c>
      <c r="I36" s="19">
        <v>1</v>
      </c>
      <c r="J36" s="19">
        <v>1</v>
      </c>
    </row>
    <row r="37" spans="1:10" ht="102" customHeight="1" x14ac:dyDescent="0.35">
      <c r="A37" s="22"/>
      <c r="B37" s="37"/>
      <c r="C37" s="19" t="s">
        <v>90</v>
      </c>
      <c r="D37" s="19" t="s">
        <v>45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</row>
    <row r="38" spans="1:10" ht="55.95" customHeight="1" x14ac:dyDescent="0.35">
      <c r="A38" s="22" t="s">
        <v>40</v>
      </c>
      <c r="B38" s="37" t="s">
        <v>10</v>
      </c>
      <c r="C38" s="19" t="s">
        <v>15</v>
      </c>
      <c r="D38" s="19" t="s">
        <v>46</v>
      </c>
      <c r="E38" s="19">
        <v>144</v>
      </c>
      <c r="F38" s="19">
        <v>144</v>
      </c>
      <c r="G38" s="19">
        <v>144</v>
      </c>
      <c r="H38" s="19">
        <v>144</v>
      </c>
      <c r="I38" s="19">
        <v>144</v>
      </c>
      <c r="J38" s="19">
        <v>144</v>
      </c>
    </row>
    <row r="39" spans="1:10" ht="72" x14ac:dyDescent="0.35">
      <c r="A39" s="22"/>
      <c r="B39" s="37"/>
      <c r="C39" s="19" t="s">
        <v>61</v>
      </c>
      <c r="D39" s="19" t="s">
        <v>45</v>
      </c>
      <c r="E39" s="25">
        <v>157.4</v>
      </c>
      <c r="F39" s="25">
        <v>157.4</v>
      </c>
      <c r="G39" s="25">
        <v>157.4</v>
      </c>
      <c r="H39" s="25">
        <v>157.4</v>
      </c>
      <c r="I39" s="25">
        <v>157.4</v>
      </c>
      <c r="J39" s="25">
        <v>157.4</v>
      </c>
    </row>
    <row r="40" spans="1:10" ht="54" x14ac:dyDescent="0.35">
      <c r="A40" s="22" t="s">
        <v>41</v>
      </c>
      <c r="B40" s="37" t="s">
        <v>65</v>
      </c>
      <c r="C40" s="19" t="s">
        <v>70</v>
      </c>
      <c r="D40" s="19" t="s">
        <v>46</v>
      </c>
      <c r="E40" s="19">
        <v>2</v>
      </c>
      <c r="F40" s="19">
        <v>2</v>
      </c>
      <c r="G40" s="19">
        <v>1</v>
      </c>
      <c r="H40" s="19">
        <v>1</v>
      </c>
      <c r="I40" s="19">
        <v>1</v>
      </c>
      <c r="J40" s="19">
        <v>1</v>
      </c>
    </row>
    <row r="41" spans="1:10" ht="59.4" customHeight="1" x14ac:dyDescent="0.35">
      <c r="A41" s="22"/>
      <c r="B41" s="37"/>
      <c r="C41" s="33" t="s">
        <v>91</v>
      </c>
      <c r="D41" s="19" t="s">
        <v>45</v>
      </c>
      <c r="E41" s="25">
        <v>393</v>
      </c>
      <c r="F41" s="25">
        <v>393</v>
      </c>
      <c r="G41" s="25">
        <v>393</v>
      </c>
      <c r="H41" s="25">
        <v>393</v>
      </c>
      <c r="I41" s="25">
        <v>393</v>
      </c>
      <c r="J41" s="25">
        <v>393</v>
      </c>
    </row>
    <row r="42" spans="1:10" ht="36" x14ac:dyDescent="0.35">
      <c r="A42" s="22" t="s">
        <v>42</v>
      </c>
      <c r="B42" s="29" t="s">
        <v>5</v>
      </c>
      <c r="C42" s="19" t="s">
        <v>11</v>
      </c>
      <c r="D42" s="19" t="s">
        <v>46</v>
      </c>
      <c r="E42" s="19">
        <v>5</v>
      </c>
      <c r="F42" s="19">
        <v>5</v>
      </c>
      <c r="G42" s="19">
        <v>5</v>
      </c>
      <c r="H42" s="19">
        <v>5</v>
      </c>
      <c r="I42" s="19">
        <v>5</v>
      </c>
      <c r="J42" s="19">
        <v>5</v>
      </c>
    </row>
    <row r="43" spans="1:10" ht="36" x14ac:dyDescent="0.35">
      <c r="A43" s="22"/>
      <c r="B43" s="29"/>
      <c r="C43" s="19" t="s">
        <v>62</v>
      </c>
      <c r="D43" s="19" t="s">
        <v>45</v>
      </c>
      <c r="E43" s="25">
        <v>2.5</v>
      </c>
      <c r="F43" s="25">
        <v>2.5</v>
      </c>
      <c r="G43" s="25">
        <v>2.5</v>
      </c>
      <c r="H43" s="25">
        <v>2.5</v>
      </c>
      <c r="I43" s="25">
        <v>2.5</v>
      </c>
      <c r="J43" s="25">
        <v>2.5</v>
      </c>
    </row>
    <row r="44" spans="1:10" ht="54" x14ac:dyDescent="0.35">
      <c r="A44" s="22"/>
      <c r="B44" s="29"/>
      <c r="C44" s="19" t="s">
        <v>12</v>
      </c>
      <c r="D44" s="19" t="s">
        <v>45</v>
      </c>
      <c r="E44" s="25">
        <v>15</v>
      </c>
      <c r="F44" s="25">
        <v>15</v>
      </c>
      <c r="G44" s="25">
        <v>15</v>
      </c>
      <c r="H44" s="25">
        <v>15</v>
      </c>
      <c r="I44" s="25">
        <v>15</v>
      </c>
      <c r="J44" s="25">
        <v>15</v>
      </c>
    </row>
    <row r="45" spans="1:10" ht="36" x14ac:dyDescent="0.35">
      <c r="A45" s="22" t="s">
        <v>43</v>
      </c>
      <c r="B45" s="37" t="s">
        <v>69</v>
      </c>
      <c r="C45" s="19" t="s">
        <v>13</v>
      </c>
      <c r="D45" s="19" t="s">
        <v>46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</row>
    <row r="46" spans="1:10" ht="68.400000000000006" customHeight="1" x14ac:dyDescent="0.35">
      <c r="A46" s="22"/>
      <c r="B46" s="37"/>
      <c r="C46" s="19" t="s">
        <v>14</v>
      </c>
      <c r="D46" s="19" t="s">
        <v>45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</row>
    <row r="47" spans="1:10" ht="55.95" customHeight="1" x14ac:dyDescent="0.35">
      <c r="A47" s="19" t="s">
        <v>44</v>
      </c>
      <c r="B47" s="19" t="s">
        <v>94</v>
      </c>
      <c r="C47" s="19" t="s">
        <v>99</v>
      </c>
      <c r="D47" s="19" t="s">
        <v>45</v>
      </c>
      <c r="E47" s="25">
        <v>37</v>
      </c>
      <c r="F47" s="25">
        <v>37</v>
      </c>
      <c r="G47" s="25">
        <v>17</v>
      </c>
      <c r="H47" s="25">
        <v>17</v>
      </c>
      <c r="I47" s="25">
        <v>17</v>
      </c>
      <c r="J47" s="25">
        <v>17</v>
      </c>
    </row>
    <row r="48" spans="1:10" ht="78" customHeight="1" x14ac:dyDescent="0.35">
      <c r="A48" s="19" t="s">
        <v>63</v>
      </c>
      <c r="B48" s="30" t="s">
        <v>6</v>
      </c>
      <c r="C48" s="19" t="s">
        <v>72</v>
      </c>
      <c r="D48" s="19" t="s">
        <v>45</v>
      </c>
      <c r="E48" s="25">
        <v>60</v>
      </c>
      <c r="F48" s="25">
        <v>60</v>
      </c>
      <c r="G48" s="25">
        <v>65</v>
      </c>
      <c r="H48" s="25">
        <v>65</v>
      </c>
      <c r="I48" s="25">
        <v>70</v>
      </c>
      <c r="J48" s="25">
        <v>70</v>
      </c>
    </row>
    <row r="49" spans="1:19" x14ac:dyDescent="0.35">
      <c r="A49" s="22" t="s">
        <v>64</v>
      </c>
      <c r="B49" s="29" t="s">
        <v>73</v>
      </c>
      <c r="C49" s="19" t="s">
        <v>66</v>
      </c>
      <c r="D49" s="19" t="s">
        <v>46</v>
      </c>
      <c r="E49" s="19">
        <v>10</v>
      </c>
      <c r="F49" s="19">
        <v>10</v>
      </c>
      <c r="G49" s="19">
        <v>10</v>
      </c>
      <c r="H49" s="19">
        <v>10</v>
      </c>
      <c r="I49" s="19">
        <v>10</v>
      </c>
      <c r="J49" s="19">
        <v>10</v>
      </c>
    </row>
    <row r="50" spans="1:19" ht="36" x14ac:dyDescent="0.35">
      <c r="A50" s="22"/>
      <c r="B50" s="29"/>
      <c r="C50" s="19" t="s">
        <v>67</v>
      </c>
      <c r="D50" s="19" t="s">
        <v>45</v>
      </c>
      <c r="E50" s="25">
        <v>72</v>
      </c>
      <c r="F50" s="25">
        <v>72</v>
      </c>
      <c r="G50" s="25">
        <v>72</v>
      </c>
      <c r="H50" s="25">
        <v>72</v>
      </c>
      <c r="I50" s="25">
        <v>72</v>
      </c>
      <c r="J50" s="25">
        <v>72</v>
      </c>
    </row>
    <row r="51" spans="1:19" s="4" customFormat="1" ht="21" x14ac:dyDescent="0.35">
      <c r="A51" s="38" t="s">
        <v>76</v>
      </c>
      <c r="B51" s="39"/>
      <c r="C51" s="40"/>
      <c r="D51" s="41" t="s">
        <v>45</v>
      </c>
      <c r="E51" s="42">
        <f t="shared" ref="E51:J51" si="5">E50+E48+E35+E29+E23+E15+E6</f>
        <v>16288.1</v>
      </c>
      <c r="F51" s="42">
        <f t="shared" si="5"/>
        <v>11667.5</v>
      </c>
      <c r="G51" s="42">
        <f t="shared" si="5"/>
        <v>16072.1</v>
      </c>
      <c r="H51" s="42">
        <f t="shared" si="5"/>
        <v>11421.5</v>
      </c>
      <c r="I51" s="42">
        <f t="shared" si="5"/>
        <v>16166.1</v>
      </c>
      <c r="J51" s="42">
        <f t="shared" si="5"/>
        <v>11485.5</v>
      </c>
    </row>
    <row r="52" spans="1:19" s="6" customFormat="1" ht="90.75" customHeight="1" x14ac:dyDescent="0.4">
      <c r="A52" s="43" t="s">
        <v>106</v>
      </c>
      <c r="B52" s="44" t="s">
        <v>107</v>
      </c>
      <c r="C52" s="45"/>
      <c r="D52" s="45"/>
      <c r="E52" s="45"/>
      <c r="F52" s="45"/>
      <c r="G52" s="45"/>
      <c r="H52" s="45"/>
      <c r="I52" s="46"/>
      <c r="J52" s="123"/>
      <c r="K52" s="5"/>
      <c r="L52" s="5"/>
      <c r="M52" s="5"/>
      <c r="N52" s="5"/>
      <c r="O52" s="5"/>
      <c r="P52" s="5"/>
      <c r="Q52" s="5"/>
      <c r="R52" s="5"/>
      <c r="S52" s="5"/>
    </row>
    <row r="53" spans="1:19" s="7" customFormat="1" ht="39" customHeight="1" x14ac:dyDescent="0.3">
      <c r="A53" s="47"/>
      <c r="B53" s="48" t="s">
        <v>18</v>
      </c>
      <c r="C53" s="47" t="s">
        <v>108</v>
      </c>
      <c r="D53" s="47" t="s">
        <v>109</v>
      </c>
      <c r="E53" s="49" t="s">
        <v>110</v>
      </c>
      <c r="F53" s="47" t="s">
        <v>111</v>
      </c>
      <c r="G53" s="50" t="s">
        <v>112</v>
      </c>
      <c r="H53" s="50"/>
      <c r="I53" s="50"/>
      <c r="J53" s="124"/>
      <c r="K53" s="5"/>
      <c r="L53" s="5"/>
      <c r="M53" s="5"/>
      <c r="N53" s="5"/>
      <c r="O53" s="5"/>
      <c r="P53" s="5"/>
      <c r="Q53" s="5"/>
      <c r="R53" s="5"/>
      <c r="S53" s="5"/>
    </row>
    <row r="54" spans="1:19" s="6" customFormat="1" ht="26.25" customHeight="1" x14ac:dyDescent="0.35">
      <c r="A54" s="51"/>
      <c r="B54" s="52"/>
      <c r="C54" s="51"/>
      <c r="D54" s="51"/>
      <c r="E54" s="53"/>
      <c r="F54" s="51"/>
      <c r="G54" s="54">
        <v>2021</v>
      </c>
      <c r="H54" s="54">
        <v>2022</v>
      </c>
      <c r="I54" s="54">
        <v>2023</v>
      </c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s="6" customFormat="1" ht="46.5" customHeight="1" x14ac:dyDescent="0.35">
      <c r="A55" s="54">
        <v>1</v>
      </c>
      <c r="B55" s="55" t="s">
        <v>113</v>
      </c>
      <c r="C55" s="56"/>
      <c r="D55" s="56"/>
      <c r="E55" s="57"/>
      <c r="F55" s="58"/>
      <c r="G55" s="59">
        <f>G60</f>
        <v>0</v>
      </c>
      <c r="H55" s="59">
        <f>H60</f>
        <v>0</v>
      </c>
      <c r="I55" s="59">
        <f>I60</f>
        <v>0</v>
      </c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s="6" customFormat="1" ht="207" customHeight="1" x14ac:dyDescent="0.35">
      <c r="A56" s="60" t="s">
        <v>114</v>
      </c>
      <c r="B56" s="61" t="s">
        <v>115</v>
      </c>
      <c r="C56" s="61" t="s">
        <v>116</v>
      </c>
      <c r="D56" s="62" t="s">
        <v>117</v>
      </c>
      <c r="E56" s="54" t="s">
        <v>118</v>
      </c>
      <c r="F56" s="63" t="s">
        <v>119</v>
      </c>
      <c r="G56" s="59" t="s">
        <v>120</v>
      </c>
      <c r="H56" s="59" t="s">
        <v>120</v>
      </c>
      <c r="I56" s="59" t="s">
        <v>120</v>
      </c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s="6" customFormat="1" ht="190.5" customHeight="1" x14ac:dyDescent="0.35">
      <c r="A57" s="60" t="s">
        <v>121</v>
      </c>
      <c r="B57" s="61" t="s">
        <v>122</v>
      </c>
      <c r="C57" s="64" t="s">
        <v>123</v>
      </c>
      <c r="D57" s="62" t="s">
        <v>117</v>
      </c>
      <c r="E57" s="54" t="s">
        <v>124</v>
      </c>
      <c r="F57" s="63" t="s">
        <v>119</v>
      </c>
      <c r="G57" s="59" t="s">
        <v>125</v>
      </c>
      <c r="H57" s="59" t="s">
        <v>125</v>
      </c>
      <c r="I57" s="59" t="s">
        <v>125</v>
      </c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s="6" customFormat="1" ht="144.75" customHeight="1" x14ac:dyDescent="0.35">
      <c r="A58" s="60" t="s">
        <v>126</v>
      </c>
      <c r="B58" s="61" t="s">
        <v>127</v>
      </c>
      <c r="C58" s="61" t="s">
        <v>116</v>
      </c>
      <c r="D58" s="62" t="s">
        <v>117</v>
      </c>
      <c r="E58" s="54" t="s">
        <v>128</v>
      </c>
      <c r="F58" s="63" t="s">
        <v>119</v>
      </c>
      <c r="G58" s="59" t="s">
        <v>125</v>
      </c>
      <c r="H58" s="59" t="s">
        <v>125</v>
      </c>
      <c r="I58" s="59" t="s">
        <v>125</v>
      </c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s="6" customFormat="1" ht="81.150000000000006" customHeight="1" x14ac:dyDescent="0.35">
      <c r="A59" s="60" t="s">
        <v>95</v>
      </c>
      <c r="B59" s="61" t="s">
        <v>129</v>
      </c>
      <c r="C59" s="61" t="s">
        <v>116</v>
      </c>
      <c r="D59" s="62" t="s">
        <v>117</v>
      </c>
      <c r="E59" s="62" t="s">
        <v>130</v>
      </c>
      <c r="F59" s="63" t="s">
        <v>119</v>
      </c>
      <c r="G59" s="59" t="s">
        <v>125</v>
      </c>
      <c r="H59" s="59" t="s">
        <v>125</v>
      </c>
      <c r="I59" s="59" t="s">
        <v>125</v>
      </c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s="6" customFormat="1" ht="84" customHeight="1" x14ac:dyDescent="0.35">
      <c r="A60" s="60" t="s">
        <v>131</v>
      </c>
      <c r="B60" s="61" t="s">
        <v>132</v>
      </c>
      <c r="C60" s="61" t="s">
        <v>133</v>
      </c>
      <c r="D60" s="62" t="s">
        <v>117</v>
      </c>
      <c r="E60" s="54" t="s">
        <v>20</v>
      </c>
      <c r="F60" s="33" t="s">
        <v>134</v>
      </c>
      <c r="G60" s="59">
        <v>0</v>
      </c>
      <c r="H60" s="59">
        <v>0</v>
      </c>
      <c r="I60" s="59">
        <v>0</v>
      </c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s="6" customFormat="1" ht="30.75" customHeight="1" x14ac:dyDescent="0.35">
      <c r="A61" s="60" t="s">
        <v>135</v>
      </c>
      <c r="B61" s="65" t="s">
        <v>136</v>
      </c>
      <c r="C61" s="66"/>
      <c r="D61" s="66"/>
      <c r="E61" s="66"/>
      <c r="F61" s="67"/>
      <c r="G61" s="59"/>
      <c r="H61" s="59"/>
      <c r="I61" s="59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s="6" customFormat="1" ht="42" hidden="1" customHeight="1" x14ac:dyDescent="0.35">
      <c r="A62" s="68" t="s">
        <v>137</v>
      </c>
      <c r="B62" s="61" t="s">
        <v>138</v>
      </c>
      <c r="C62" s="69" t="s">
        <v>139</v>
      </c>
      <c r="D62" s="62" t="s">
        <v>117</v>
      </c>
      <c r="E62" s="70" t="s">
        <v>140</v>
      </c>
      <c r="F62" s="71" t="s">
        <v>141</v>
      </c>
      <c r="G62" s="59">
        <v>0</v>
      </c>
      <c r="H62" s="59">
        <v>0</v>
      </c>
      <c r="I62" s="59"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s="6" customFormat="1" ht="37.5" customHeight="1" x14ac:dyDescent="0.35">
      <c r="A63" s="72"/>
      <c r="B63" s="61" t="s">
        <v>142</v>
      </c>
      <c r="C63" s="73"/>
      <c r="D63" s="74" t="s">
        <v>117</v>
      </c>
      <c r="E63" s="75"/>
      <c r="F63" s="76"/>
      <c r="G63" s="59"/>
      <c r="H63" s="59"/>
      <c r="I63" s="59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s="6" customFormat="1" ht="45.75" customHeight="1" x14ac:dyDescent="0.35">
      <c r="A64" s="72"/>
      <c r="B64" s="61" t="s">
        <v>143</v>
      </c>
      <c r="C64" s="73"/>
      <c r="D64" s="77"/>
      <c r="E64" s="75"/>
      <c r="F64" s="76"/>
      <c r="G64" s="59">
        <v>0</v>
      </c>
      <c r="H64" s="59">
        <v>0</v>
      </c>
      <c r="I64" s="59"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s="6" customFormat="1" ht="42" customHeight="1" x14ac:dyDescent="0.35">
      <c r="A65" s="72"/>
      <c r="B65" s="61" t="s">
        <v>144</v>
      </c>
      <c r="C65" s="73"/>
      <c r="D65" s="77"/>
      <c r="E65" s="75"/>
      <c r="F65" s="76"/>
      <c r="G65" s="59">
        <v>0</v>
      </c>
      <c r="H65" s="59">
        <v>0</v>
      </c>
      <c r="I65" s="59"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s="6" customFormat="1" ht="101.25" customHeight="1" x14ac:dyDescent="0.35">
      <c r="A66" s="72"/>
      <c r="B66" s="61" t="s">
        <v>145</v>
      </c>
      <c r="C66" s="78"/>
      <c r="D66" s="79"/>
      <c r="E66" s="80"/>
      <c r="F66" s="81"/>
      <c r="G66" s="59"/>
      <c r="H66" s="59"/>
      <c r="I66" s="59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s="6" customFormat="1" ht="301.5" customHeight="1" x14ac:dyDescent="0.35">
      <c r="A67" s="60" t="s">
        <v>27</v>
      </c>
      <c r="B67" s="61" t="s">
        <v>146</v>
      </c>
      <c r="C67" s="52" t="s">
        <v>139</v>
      </c>
      <c r="D67" s="62" t="s">
        <v>117</v>
      </c>
      <c r="E67" s="51" t="s">
        <v>147</v>
      </c>
      <c r="F67" s="82" t="s">
        <v>119</v>
      </c>
      <c r="G67" s="59" t="s">
        <v>120</v>
      </c>
      <c r="H67" s="59" t="s">
        <v>120</v>
      </c>
      <c r="I67" s="59" t="s">
        <v>120</v>
      </c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s="6" customFormat="1" ht="38.25" customHeight="1" x14ac:dyDescent="0.35">
      <c r="A68" s="60" t="s">
        <v>30</v>
      </c>
      <c r="B68" s="83" t="s">
        <v>148</v>
      </c>
      <c r="C68" s="84"/>
      <c r="D68" s="84"/>
      <c r="E68" s="85"/>
      <c r="F68" s="58"/>
      <c r="G68" s="59"/>
      <c r="H68" s="59"/>
      <c r="I68" s="59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s="6" customFormat="1" ht="231" customHeight="1" x14ac:dyDescent="0.35">
      <c r="A69" s="53" t="s">
        <v>149</v>
      </c>
      <c r="B69" s="52" t="s">
        <v>150</v>
      </c>
      <c r="C69" s="61" t="s">
        <v>116</v>
      </c>
      <c r="D69" s="62" t="s">
        <v>117</v>
      </c>
      <c r="E69" s="54" t="s">
        <v>151</v>
      </c>
      <c r="F69" s="33" t="s">
        <v>119</v>
      </c>
      <c r="G69" s="59" t="s">
        <v>120</v>
      </c>
      <c r="H69" s="59" t="s">
        <v>120</v>
      </c>
      <c r="I69" s="59" t="s">
        <v>120</v>
      </c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s="6" customFormat="1" ht="185.25" customHeight="1" x14ac:dyDescent="0.35">
      <c r="A70" s="53" t="s">
        <v>152</v>
      </c>
      <c r="B70" s="52" t="s">
        <v>153</v>
      </c>
      <c r="C70" s="61" t="s">
        <v>116</v>
      </c>
      <c r="D70" s="62" t="s">
        <v>117</v>
      </c>
      <c r="E70" s="54" t="s">
        <v>154</v>
      </c>
      <c r="F70" s="33" t="s">
        <v>119</v>
      </c>
      <c r="G70" s="59" t="s">
        <v>120</v>
      </c>
      <c r="H70" s="59" t="s">
        <v>120</v>
      </c>
      <c r="I70" s="59" t="s">
        <v>120</v>
      </c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s="7" customFormat="1" ht="231.75" hidden="1" customHeight="1" x14ac:dyDescent="0.3">
      <c r="A71" s="53" t="s">
        <v>155</v>
      </c>
      <c r="B71" s="52" t="s">
        <v>156</v>
      </c>
      <c r="C71" s="61" t="s">
        <v>116</v>
      </c>
      <c r="D71" s="54" t="s">
        <v>157</v>
      </c>
      <c r="E71" s="54" t="s">
        <v>158</v>
      </c>
      <c r="F71" s="33" t="s">
        <v>119</v>
      </c>
      <c r="G71" s="59" t="s">
        <v>120</v>
      </c>
      <c r="H71" s="59" t="s">
        <v>120</v>
      </c>
      <c r="I71" s="59" t="s">
        <v>120</v>
      </c>
    </row>
    <row r="72" spans="1:19" s="7" customFormat="1" ht="231.75" hidden="1" customHeight="1" x14ac:dyDescent="0.3">
      <c r="A72" s="54">
        <v>1</v>
      </c>
      <c r="B72" s="61" t="s">
        <v>159</v>
      </c>
      <c r="C72" s="61"/>
      <c r="D72" s="54"/>
      <c r="E72" s="54"/>
      <c r="F72" s="33"/>
      <c r="G72" s="33"/>
      <c r="H72" s="33"/>
      <c r="I72" s="33"/>
    </row>
    <row r="73" spans="1:19" s="7" customFormat="1" ht="231.75" hidden="1" customHeight="1" x14ac:dyDescent="0.3">
      <c r="A73" s="54">
        <v>2</v>
      </c>
      <c r="B73" s="61" t="s">
        <v>160</v>
      </c>
      <c r="C73" s="61"/>
      <c r="D73" s="54"/>
      <c r="E73" s="54"/>
      <c r="F73" s="33"/>
      <c r="G73" s="33"/>
      <c r="H73" s="33"/>
      <c r="I73" s="33"/>
    </row>
    <row r="74" spans="1:19" s="7" customFormat="1" ht="231.75" hidden="1" customHeight="1" x14ac:dyDescent="0.3">
      <c r="A74" s="54">
        <v>3</v>
      </c>
      <c r="B74" s="61" t="s">
        <v>161</v>
      </c>
      <c r="C74" s="61"/>
      <c r="D74" s="54"/>
      <c r="E74" s="54"/>
      <c r="F74" s="33"/>
      <c r="G74" s="33"/>
      <c r="H74" s="33"/>
      <c r="I74" s="33"/>
    </row>
    <row r="75" spans="1:19" s="7" customFormat="1" ht="231.75" hidden="1" customHeight="1" x14ac:dyDescent="0.3">
      <c r="A75" s="54">
        <v>4</v>
      </c>
      <c r="B75" s="61" t="s">
        <v>162</v>
      </c>
      <c r="C75" s="61"/>
      <c r="D75" s="54"/>
      <c r="E75" s="54"/>
      <c r="F75" s="33"/>
      <c r="G75" s="33"/>
      <c r="H75" s="33"/>
      <c r="I75" s="33"/>
    </row>
    <row r="76" spans="1:19" s="7" customFormat="1" ht="231.75" hidden="1" customHeight="1" x14ac:dyDescent="0.3">
      <c r="A76" s="54">
        <v>5</v>
      </c>
      <c r="B76" s="61" t="s">
        <v>163</v>
      </c>
      <c r="C76" s="61"/>
      <c r="D76" s="54"/>
      <c r="E76" s="54"/>
      <c r="F76" s="33"/>
      <c r="G76" s="33"/>
      <c r="H76" s="33"/>
      <c r="I76" s="33"/>
    </row>
    <row r="77" spans="1:19" s="7" customFormat="1" ht="23.25" hidden="1" customHeight="1" x14ac:dyDescent="0.3">
      <c r="A77" s="54">
        <v>6</v>
      </c>
      <c r="B77" s="61" t="s">
        <v>164</v>
      </c>
      <c r="C77" s="61"/>
      <c r="D77" s="54"/>
      <c r="E77" s="54"/>
      <c r="F77" s="33"/>
      <c r="G77" s="33"/>
      <c r="H77" s="33"/>
      <c r="I77" s="33"/>
    </row>
    <row r="78" spans="1:19" s="7" customFormat="1" ht="47.25" customHeight="1" x14ac:dyDescent="0.3">
      <c r="A78" s="54" t="s">
        <v>34</v>
      </c>
      <c r="B78" s="55" t="s">
        <v>165</v>
      </c>
      <c r="C78" s="56"/>
      <c r="D78" s="56"/>
      <c r="E78" s="57"/>
      <c r="F78" s="33" t="s">
        <v>134</v>
      </c>
      <c r="G78" s="86">
        <f>G79</f>
        <v>3325</v>
      </c>
      <c r="H78" s="86">
        <f>H79</f>
        <v>3200</v>
      </c>
      <c r="I78" s="86">
        <f>I79</f>
        <v>3500</v>
      </c>
    </row>
    <row r="79" spans="1:19" s="7" customFormat="1" ht="77.25" customHeight="1" x14ac:dyDescent="0.3">
      <c r="A79" s="60" t="s">
        <v>166</v>
      </c>
      <c r="B79" s="61" t="s">
        <v>167</v>
      </c>
      <c r="C79" s="61" t="s">
        <v>168</v>
      </c>
      <c r="D79" s="62" t="s">
        <v>117</v>
      </c>
      <c r="E79" s="54" t="s">
        <v>20</v>
      </c>
      <c r="F79" s="33" t="s">
        <v>134</v>
      </c>
      <c r="G79" s="59">
        <v>3325</v>
      </c>
      <c r="H79" s="59">
        <v>3200</v>
      </c>
      <c r="I79" s="59">
        <v>3500</v>
      </c>
    </row>
    <row r="80" spans="1:19" s="7" customFormat="1" ht="60" customHeight="1" x14ac:dyDescent="0.3">
      <c r="A80" s="54" t="s">
        <v>37</v>
      </c>
      <c r="B80" s="87" t="s">
        <v>169</v>
      </c>
      <c r="C80" s="88"/>
      <c r="D80" s="88"/>
      <c r="E80" s="89"/>
      <c r="F80" s="90"/>
      <c r="G80" s="59">
        <f>G81</f>
        <v>5324.7</v>
      </c>
      <c r="H80" s="59">
        <f>H81</f>
        <v>5327</v>
      </c>
      <c r="I80" s="59">
        <f>I81</f>
        <v>5327</v>
      </c>
    </row>
    <row r="81" spans="1:13" s="7" customFormat="1" ht="72.75" customHeight="1" x14ac:dyDescent="0.3">
      <c r="A81" s="60" t="s">
        <v>170</v>
      </c>
      <c r="B81" s="61" t="s">
        <v>171</v>
      </c>
      <c r="C81" s="61" t="s">
        <v>116</v>
      </c>
      <c r="D81" s="62" t="s">
        <v>117</v>
      </c>
      <c r="E81" s="62" t="s">
        <v>172</v>
      </c>
      <c r="F81" s="33" t="s">
        <v>134</v>
      </c>
      <c r="G81" s="59">
        <v>5324.7</v>
      </c>
      <c r="H81" s="59">
        <v>5327</v>
      </c>
      <c r="I81" s="59">
        <v>5327</v>
      </c>
    </row>
    <row r="82" spans="1:13" s="7" customFormat="1" ht="41.25" customHeight="1" x14ac:dyDescent="0.3">
      <c r="A82" s="54" t="s">
        <v>63</v>
      </c>
      <c r="B82" s="83" t="s">
        <v>173</v>
      </c>
      <c r="C82" s="84"/>
      <c r="D82" s="84"/>
      <c r="E82" s="85"/>
      <c r="F82" s="33"/>
      <c r="G82" s="86"/>
      <c r="H82" s="86"/>
      <c r="I82" s="86"/>
    </row>
    <row r="83" spans="1:13" s="7" customFormat="1" ht="114" customHeight="1" x14ac:dyDescent="0.3">
      <c r="A83" s="60" t="s">
        <v>174</v>
      </c>
      <c r="B83" s="61" t="s">
        <v>175</v>
      </c>
      <c r="C83" s="61" t="s">
        <v>168</v>
      </c>
      <c r="D83" s="62" t="s">
        <v>117</v>
      </c>
      <c r="E83" s="54" t="s">
        <v>176</v>
      </c>
      <c r="F83" s="33" t="s">
        <v>119</v>
      </c>
      <c r="G83" s="59" t="s">
        <v>120</v>
      </c>
      <c r="H83" s="59" t="s">
        <v>120</v>
      </c>
      <c r="I83" s="59" t="s">
        <v>120</v>
      </c>
    </row>
    <row r="84" spans="1:13" s="7" customFormat="1" ht="74.25" customHeight="1" x14ac:dyDescent="0.3">
      <c r="A84" s="60" t="s">
        <v>177</v>
      </c>
      <c r="B84" s="61" t="s">
        <v>178</v>
      </c>
      <c r="C84" s="61" t="s">
        <v>179</v>
      </c>
      <c r="D84" s="62" t="s">
        <v>117</v>
      </c>
      <c r="E84" s="54" t="s">
        <v>180</v>
      </c>
      <c r="F84" s="33" t="s">
        <v>119</v>
      </c>
      <c r="G84" s="59" t="s">
        <v>120</v>
      </c>
      <c r="H84" s="59" t="s">
        <v>120</v>
      </c>
      <c r="I84" s="59" t="s">
        <v>120</v>
      </c>
    </row>
    <row r="85" spans="1:13" s="5" customFormat="1" ht="115.5" customHeight="1" x14ac:dyDescent="0.3">
      <c r="A85" s="60" t="s">
        <v>181</v>
      </c>
      <c r="B85" s="61" t="s">
        <v>182</v>
      </c>
      <c r="C85" s="61" t="s">
        <v>183</v>
      </c>
      <c r="D85" s="62" t="s">
        <v>117</v>
      </c>
      <c r="E85" s="54" t="s">
        <v>184</v>
      </c>
      <c r="F85" s="33" t="s">
        <v>119</v>
      </c>
      <c r="G85" s="59" t="s">
        <v>120</v>
      </c>
      <c r="H85" s="59" t="s">
        <v>120</v>
      </c>
      <c r="I85" s="59" t="s">
        <v>120</v>
      </c>
    </row>
    <row r="86" spans="1:13" s="8" customFormat="1" ht="29.25" customHeight="1" x14ac:dyDescent="0.35">
      <c r="A86" s="54"/>
      <c r="B86" s="61" t="s">
        <v>185</v>
      </c>
      <c r="C86" s="61"/>
      <c r="D86" s="54"/>
      <c r="E86" s="54"/>
      <c r="F86" s="33"/>
      <c r="G86" s="86">
        <f>G55+G68+G78+G80</f>
        <v>8649.7000000000007</v>
      </c>
      <c r="H86" s="86">
        <f>H55+H68+H78+H80</f>
        <v>8527</v>
      </c>
      <c r="I86" s="86">
        <f>I55+I68+I78+I80</f>
        <v>8827</v>
      </c>
    </row>
    <row r="87" spans="1:13" s="9" customFormat="1" ht="42" customHeight="1" x14ac:dyDescent="0.35">
      <c r="A87" s="91" t="s">
        <v>186</v>
      </c>
      <c r="B87" s="92" t="s">
        <v>187</v>
      </c>
      <c r="C87" s="93"/>
      <c r="D87" s="93"/>
      <c r="E87" s="93"/>
      <c r="F87" s="94"/>
      <c r="G87" s="95"/>
      <c r="H87" s="95"/>
      <c r="I87" s="96"/>
    </row>
    <row r="88" spans="1:13" s="10" customFormat="1" ht="115.5" customHeight="1" x14ac:dyDescent="0.35">
      <c r="A88" s="60" t="s">
        <v>188</v>
      </c>
      <c r="B88" s="97" t="s">
        <v>189</v>
      </c>
      <c r="C88" s="61" t="s">
        <v>190</v>
      </c>
      <c r="D88" s="62" t="s">
        <v>117</v>
      </c>
      <c r="E88" s="98" t="s">
        <v>191</v>
      </c>
      <c r="F88" s="63" t="s">
        <v>119</v>
      </c>
      <c r="G88" s="59" t="s">
        <v>120</v>
      </c>
      <c r="H88" s="59" t="s">
        <v>120</v>
      </c>
      <c r="I88" s="59" t="s">
        <v>120</v>
      </c>
      <c r="L88" s="11"/>
      <c r="M88" s="11"/>
    </row>
    <row r="89" spans="1:13" s="10" customFormat="1" ht="39.450000000000003" customHeight="1" x14ac:dyDescent="0.35">
      <c r="A89" s="60"/>
      <c r="B89" s="99" t="s">
        <v>192</v>
      </c>
      <c r="C89" s="100"/>
      <c r="D89" s="101"/>
      <c r="E89" s="102"/>
      <c r="F89" s="103" t="s">
        <v>134</v>
      </c>
      <c r="G89" s="104">
        <f>G92+G93+G91</f>
        <v>20317.2</v>
      </c>
      <c r="H89" s="104">
        <f>H92+H93+H91</f>
        <v>19948.5</v>
      </c>
      <c r="I89" s="104">
        <f>I92+I93+I91</f>
        <v>20312.5</v>
      </c>
      <c r="L89" s="11"/>
      <c r="M89" s="11"/>
    </row>
    <row r="90" spans="1:13" s="12" customFormat="1" ht="24" customHeight="1" x14ac:dyDescent="0.35">
      <c r="A90" s="60"/>
      <c r="B90" s="105" t="s">
        <v>193</v>
      </c>
      <c r="C90" s="106"/>
      <c r="D90" s="106"/>
      <c r="E90" s="107"/>
      <c r="F90" s="103"/>
      <c r="G90" s="104"/>
      <c r="H90" s="104"/>
      <c r="I90" s="108"/>
    </row>
    <row r="91" spans="1:13" s="13" customFormat="1" ht="64.5" customHeight="1" x14ac:dyDescent="0.35">
      <c r="A91" s="60" t="s">
        <v>188</v>
      </c>
      <c r="B91" s="109" t="s">
        <v>194</v>
      </c>
      <c r="C91" s="110"/>
      <c r="D91" s="111"/>
      <c r="E91" s="112"/>
      <c r="F91" s="103" t="s">
        <v>134</v>
      </c>
      <c r="G91" s="113">
        <f>F51</f>
        <v>11667.5</v>
      </c>
      <c r="H91" s="113">
        <f>H51</f>
        <v>11421.5</v>
      </c>
      <c r="I91" s="113">
        <f>J51</f>
        <v>11485.5</v>
      </c>
      <c r="L91" s="14"/>
    </row>
    <row r="92" spans="1:13" s="13" customFormat="1" ht="77.25" customHeight="1" x14ac:dyDescent="0.35">
      <c r="A92" s="60" t="s">
        <v>135</v>
      </c>
      <c r="B92" s="109" t="s">
        <v>195</v>
      </c>
      <c r="C92" s="110"/>
      <c r="D92" s="111"/>
      <c r="E92" s="112"/>
      <c r="F92" s="103" t="s">
        <v>134</v>
      </c>
      <c r="G92" s="104">
        <f>G86</f>
        <v>8649.7000000000007</v>
      </c>
      <c r="H92" s="104">
        <f>H86</f>
        <v>8527</v>
      </c>
      <c r="I92" s="104">
        <f>I86</f>
        <v>8827</v>
      </c>
    </row>
    <row r="93" spans="1:13" s="13" customFormat="1" ht="58.5" customHeight="1" x14ac:dyDescent="0.35">
      <c r="A93" s="60" t="s">
        <v>196</v>
      </c>
      <c r="B93" s="114" t="s">
        <v>197</v>
      </c>
      <c r="C93" s="115"/>
      <c r="D93" s="116"/>
      <c r="E93" s="117"/>
      <c r="F93" s="103" t="s">
        <v>134</v>
      </c>
      <c r="G93" s="118">
        <v>0</v>
      </c>
      <c r="H93" s="118">
        <v>0</v>
      </c>
      <c r="I93" s="118">
        <v>0</v>
      </c>
      <c r="J93" s="15"/>
    </row>
    <row r="94" spans="1:13" x14ac:dyDescent="0.35">
      <c r="A94" s="119"/>
      <c r="B94" s="120"/>
      <c r="C94" s="120"/>
      <c r="D94" s="119"/>
      <c r="E94" s="119"/>
      <c r="F94" s="120"/>
      <c r="G94" s="120"/>
      <c r="H94" s="120"/>
      <c r="I94" s="120"/>
    </row>
    <row r="95" spans="1:13" x14ac:dyDescent="0.35">
      <c r="A95" s="119"/>
      <c r="B95" s="120"/>
      <c r="C95" s="120"/>
      <c r="D95" s="119"/>
      <c r="E95" s="119"/>
      <c r="F95" s="120"/>
      <c r="G95" s="120"/>
      <c r="H95" s="120"/>
      <c r="I95" s="120"/>
    </row>
    <row r="96" spans="1:13" x14ac:dyDescent="0.35">
      <c r="A96" s="119"/>
      <c r="B96" s="120"/>
      <c r="C96" s="120"/>
      <c r="D96" s="119"/>
      <c r="E96" s="119"/>
      <c r="F96" s="120"/>
      <c r="G96" s="120"/>
      <c r="H96" s="120"/>
      <c r="I96" s="120"/>
    </row>
    <row r="97" spans="1:9" x14ac:dyDescent="0.35">
      <c r="A97" s="119"/>
      <c r="B97" s="120"/>
      <c r="C97" s="120"/>
      <c r="D97" s="119"/>
      <c r="E97" s="119"/>
      <c r="F97" s="120"/>
      <c r="G97" s="120"/>
      <c r="H97" s="120"/>
      <c r="I97" s="120"/>
    </row>
    <row r="98" spans="1:9" x14ac:dyDescent="0.35">
      <c r="A98" s="119"/>
      <c r="B98" s="120"/>
      <c r="C98" s="120"/>
      <c r="D98" s="119"/>
      <c r="E98" s="119"/>
      <c r="F98" s="120"/>
      <c r="G98" s="120"/>
      <c r="H98" s="120"/>
      <c r="I98" s="120"/>
    </row>
    <row r="99" spans="1:9" x14ac:dyDescent="0.35">
      <c r="A99" s="119"/>
      <c r="B99" s="120"/>
      <c r="C99" s="120"/>
      <c r="D99" s="119"/>
      <c r="E99" s="119"/>
      <c r="F99" s="120"/>
      <c r="G99" s="120"/>
      <c r="H99" s="120"/>
      <c r="I99" s="120"/>
    </row>
    <row r="100" spans="1:9" x14ac:dyDescent="0.35">
      <c r="A100" s="119"/>
      <c r="B100" s="120"/>
      <c r="C100" s="120"/>
      <c r="D100" s="119"/>
      <c r="E100" s="119"/>
      <c r="F100" s="120"/>
      <c r="G100" s="120"/>
      <c r="H100" s="120"/>
      <c r="I100" s="120"/>
    </row>
    <row r="101" spans="1:9" x14ac:dyDescent="0.35">
      <c r="A101" s="119"/>
      <c r="B101" s="120"/>
      <c r="C101" s="120"/>
      <c r="D101" s="119"/>
      <c r="E101" s="119"/>
      <c r="F101" s="120"/>
      <c r="G101" s="120"/>
      <c r="H101" s="120"/>
      <c r="I101" s="120"/>
    </row>
    <row r="102" spans="1:9" x14ac:dyDescent="0.35">
      <c r="A102" s="119"/>
      <c r="B102" s="120"/>
      <c r="C102" s="120"/>
      <c r="D102" s="119"/>
      <c r="E102" s="119"/>
      <c r="F102" s="120"/>
      <c r="G102" s="120"/>
      <c r="H102" s="120"/>
      <c r="I102" s="120"/>
    </row>
  </sheetData>
  <protectedRanges>
    <protectedRange sqref="B36:C50" name="Диапазон6"/>
    <protectedRange sqref="B30:C34" name="Диапазон5"/>
    <protectedRange sqref="B24:C26" name="Диапазон4"/>
    <protectedRange sqref="A18:C22 A27:C28" name="Диапазон3"/>
    <protectedRange sqref="B16:C17" name="Диапазон2"/>
    <protectedRange sqref="C7:C14 B7:B13" name="Диапазон1"/>
  </protectedRanges>
  <autoFilter ref="A1:J51">
    <filterColumn colId="8" showButton="0"/>
  </autoFilter>
  <mergeCells count="54">
    <mergeCell ref="A2:J2"/>
    <mergeCell ref="I1:J1"/>
    <mergeCell ref="B49:B50"/>
    <mergeCell ref="A49:A50"/>
    <mergeCell ref="B45:B46"/>
    <mergeCell ref="B38:B39"/>
    <mergeCell ref="B40:B41"/>
    <mergeCell ref="A40:A41"/>
    <mergeCell ref="A45:A46"/>
    <mergeCell ref="B42:B44"/>
    <mergeCell ref="A42:A44"/>
    <mergeCell ref="A38:A39"/>
    <mergeCell ref="I3:J3"/>
    <mergeCell ref="I4:J4"/>
    <mergeCell ref="A8:A12"/>
    <mergeCell ref="B16:B17"/>
    <mergeCell ref="E3:F3"/>
    <mergeCell ref="G3:H3"/>
    <mergeCell ref="G4:H4"/>
    <mergeCell ref="B31:B34"/>
    <mergeCell ref="A31:A34"/>
    <mergeCell ref="A25:A26"/>
    <mergeCell ref="A16:A17"/>
    <mergeCell ref="B21:B22"/>
    <mergeCell ref="B18:B20"/>
    <mergeCell ref="B25:B26"/>
    <mergeCell ref="A18:A20"/>
    <mergeCell ref="A21:A22"/>
    <mergeCell ref="E4:F4"/>
    <mergeCell ref="B8:B12"/>
    <mergeCell ref="D3:D5"/>
    <mergeCell ref="A3:A5"/>
    <mergeCell ref="B27:B28"/>
    <mergeCell ref="A27:A28"/>
    <mergeCell ref="A51:C51"/>
    <mergeCell ref="C3:C5"/>
    <mergeCell ref="B3:B5"/>
    <mergeCell ref="B36:B37"/>
    <mergeCell ref="A36:A37"/>
    <mergeCell ref="B52:I52"/>
    <mergeCell ref="G53:I53"/>
    <mergeCell ref="B55:E55"/>
    <mergeCell ref="B61:E61"/>
    <mergeCell ref="A62:A66"/>
    <mergeCell ref="C62:C66"/>
    <mergeCell ref="E62:E66"/>
    <mergeCell ref="F62:F66"/>
    <mergeCell ref="D63:D66"/>
    <mergeCell ref="B90:E90"/>
    <mergeCell ref="B68:E68"/>
    <mergeCell ref="B78:E78"/>
    <mergeCell ref="B80:E80"/>
    <mergeCell ref="B82:E82"/>
    <mergeCell ref="B87:F87"/>
  </mergeCells>
  <pageMargins left="0.35433070866141736" right="0.15748031496062992" top="0.31496062992125984" bottom="0.15748031496062992" header="0.35433070866141736" footer="0.15748031496062992"/>
  <pageSetup paperSize="9" scale="50" fitToHeight="7" orientation="landscape" horizontalDpi="180" verticalDpi="180" r:id="rId1"/>
  <rowBreaks count="3" manualBreakCount="3">
    <brk id="19" max="16383" man="1"/>
    <brk id="34" max="16383" man="1"/>
    <brk id="5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2021-04-29T12:52:44Z</dcterms:modified>
</cp:coreProperties>
</file>