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'КФСР'!$A$1:$F$116</definedName>
  </definedNames>
  <calcPr fullCalcOnLoad="1" fullPrecision="0"/>
</workbook>
</file>

<file path=xl/sharedStrings.xml><?xml version="1.0" encoding="utf-8"?>
<sst xmlns="http://schemas.openxmlformats.org/spreadsheetml/2006/main" count="233" uniqueCount="106">
  <si>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</si>
  <si>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</si>
  <si>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</si>
  <si>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</si>
  <si>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</si>
  <si>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</si>
  <si>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</si>
  <si>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</si>
  <si>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</si>
  <si>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</si>
  <si>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03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</si>
  <si>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</si>
  <si>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</si>
  <si>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</si>
  <si>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</si>
  <si>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</si>
  <si>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01</t>
  </si>
  <si>
    <t>Общее образование</t>
  </si>
  <si>
    <t>02</t>
  </si>
  <si>
    <t>Другие вопросы в области образования</t>
  </si>
  <si>
    <t>09</t>
  </si>
  <si>
    <t>08</t>
  </si>
  <si>
    <t>06</t>
  </si>
  <si>
    <t>10</t>
  </si>
  <si>
    <t>СОЦИАЛЬНАЯ ПОЛИТИКА</t>
  </si>
  <si>
    <t>Социальное обеспечение населения</t>
  </si>
  <si>
    <t>04</t>
  </si>
  <si>
    <t>Другие вопросы в области социальной политики</t>
  </si>
  <si>
    <t>ВСЕГО РАСХОДОВ</t>
  </si>
  <si>
    <t>00</t>
  </si>
  <si>
    <t>11</t>
  </si>
  <si>
    <t>Культура</t>
  </si>
  <si>
    <t>НАЦИОНАЛЬНАЯ БЕЗОПАСНОСТЬ И ПРАВАООХРАНИТЕЛЬНАЯ ДЕЯТЕЛЬНОСТЬ</t>
  </si>
  <si>
    <t>к решению Муниципального Собрания</t>
  </si>
  <si>
    <t>КУЛЬТУРА,  КИНЕМАТОГРАФИЯ</t>
  </si>
  <si>
    <t>Другие вопросы в области культуры, кинематографии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</si>
  <si>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</si>
  <si>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</si>
  <si>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РЗ</t>
  </si>
  <si>
    <t>ПР</t>
  </si>
  <si>
    <t>(тыс.руб.)</t>
  </si>
  <si>
    <t>Общеэкономические вопросы</t>
  </si>
  <si>
    <t>Дорожное хозяйство (дорожные  фонды)</t>
  </si>
  <si>
    <t>ЗДРАВООХРАНЕНИЕ</t>
  </si>
  <si>
    <t>Санитарно-эпидемиологическое благополучие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</si>
  <si>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</si>
  <si>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</si>
  <si>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</si>
  <si>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Жилищное хозяйство</t>
  </si>
  <si>
    <t>Физическая культура</t>
  </si>
  <si>
    <t xml:space="preserve">Молодежная политика </t>
  </si>
  <si>
    <t>Судебная система</t>
  </si>
  <si>
    <t>ИТОГО РАСХОДОВ</t>
  </si>
  <si>
    <t>Условно-утверждаемые расходы</t>
  </si>
  <si>
    <t>Дополнительное образование детей</t>
  </si>
  <si>
    <t>из них                                                                Межбюджетные трансферты</t>
  </si>
  <si>
    <t>Осуществление  полномочий  по  составлению ( изменению)  списков  кандидатов в  присяжные  заседатели  федеральных  судов общей юрисдикции  В РФ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</si>
  <si>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</si>
  <si>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Мероприятия на развитие мобильной торговли в малонаселенных и  труднодоступных населенных  пунктах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</si>
  <si>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</si>
  <si>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Осуществление дорожной деятельности в отношении автомобильных дорог общего пользования местного значения</t>
  </si>
  <si>
    <t>Мероприятия на проведение комплексных кадастровых работ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</si>
  <si>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</si>
  <si>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</si>
  <si>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</si>
  <si>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 xml:space="preserve"> Мероприятия на внедрение и (или) эксплуатацию аппаратно-программного комплекса "Безопасный город"</t>
  </si>
  <si>
    <t xml:space="preserve">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</si>
  <si>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Капитальный ремонт объектов социальной и коммунальной инфраструктур муниципальной собственности</t>
  </si>
  <si>
    <t>Резервные фонды</t>
  </si>
  <si>
    <t>05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</si>
  <si>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</si>
  <si>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 xml:space="preserve"> Реализация мероприятий по строительству объектов инженерной инфраструктуры связи</t>
  </si>
  <si>
    <t>Реализация мероприятий по обеспечению жильем молодых семей</t>
  </si>
  <si>
    <t>Пенсионное обеспечение</t>
  </si>
  <si>
    <t>Мероприятия на комплектование книжных фондов муниципальных общедоступных библиотек</t>
  </si>
  <si>
    <t>Благоустройство</t>
  </si>
  <si>
    <t>Реализация мероприятий на благоустройство дворовых территорий</t>
  </si>
  <si>
    <t>Реализация мероприятий на благоустройство общественных территорий</t>
  </si>
  <si>
    <t>Единая субвенция на осуществление отдельных государственных полномочий</t>
  </si>
  <si>
    <t>Другие вопросы в области здравоохранения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</si>
  <si>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</si>
  <si>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</si>
  <si>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</si>
  <si>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Мероприятия на обеспечение развития и укрепления материально-технической базы сельских библиотек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</si>
  <si>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</si>
  <si>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Мероприятия на организацию транспортного обслуживания населения на муниципальных маршрутах регулярных перевозок по регулируемым тарифам</t>
  </si>
  <si>
    <t>Мероприятия на реализацию проекта " Народный бюджет"</t>
  </si>
  <si>
    <t xml:space="preserve">МЕЖБЮДЖЕТНЫЕ ТРАНСФЕРТЫ ОБЩЕГО ХАРАКТЕРА БЮДЖЕТАМ  БЮДЖЕТНОЙ СИСТЕМЫ  РОССИЙСКОЙ ФЕДЕРАЦИИ </t>
  </si>
  <si>
    <t>РАСПРЕДЕЛЕНИЕ БЮДЖЕТНЫХ АССИГНОВАНИЙ ПО РАЗДЕЛАМ И ПОДРАЗДЕЛАМ КЛАССИФИКАЦИИ РАСХОДОВ БЮДЖЕТОВ НА 2021 ГОД И ПЛАНОВЫЙ ПЕРИОД 2022  и 2023  ГОДОВ</t>
  </si>
  <si>
    <t>Мероприятия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</si>
  <si>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Мероприятия по обеспечению условий для организации питания обучающихся в муниципальных общеобразовательных организациях</t>
  </si>
  <si>
    <t xml:space="preserve"> Мероприятия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организаций.</t>
  </si>
  <si>
    <t>Мероприятия на капитальный ремонт объектов культуры</t>
  </si>
  <si>
    <t xml:space="preserve">Реализация мероприятий по созданию и модернизации учреждений культурно-досугового типа в сельской местности </t>
  </si>
  <si>
    <t>Мероприятия на обеспечение проведения капитальных ремонтов домов культуры в сельских населенных пунктах, за исключением домов культуры , расположенных на территорих административных центров муниципальных районов</t>
  </si>
  <si>
    <t xml:space="preserve"> Улучшение жилищных условий граждан, проживающих на сельских территориях</t>
  </si>
  <si>
    <t>Мероприятия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</si>
  <si>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Защита населения и территории от  чрезвычайных ситуаций природного и техногенного характера, пожарная безопасность</t>
  </si>
  <si>
    <t>Осуществление отдельных государственных полномочий в соответствии с законом области от 10 апреля 2020 года №4687-ОЗ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</si>
  <si>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</si>
  <si>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Мероприятия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</si>
  <si>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Мероприятия на 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 </t>
  </si>
  <si>
    <t>Мероприятия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</si>
  <si>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 xml:space="preserve">"О внесении изменений и дополнений в решение  Муниципального Собрания от 10.12.2020 № 263 "О районном бюджете на 2021 год и плановый период 2022 и 2023 годов" </t>
  </si>
  <si>
    <t>Приложение 3</t>
  </si>
  <si>
    <t>от     19.03.2021            №  283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</si>
</sst>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0#;&quot;-0&quot;#;00"/>
    <numFmt numFmtId="173" formatCode="#,##0.0"/>
    <numFmt numFmtId="174" formatCode="#,##0.00_р_."/>
    <numFmt numFmtId="175" formatCode="#,##0.0_р_."/>
    <numFmt numFmtId="176" formatCode="00"/>
    <numFmt numFmtId="177" formatCode="#,##0.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_р_._-;_-@_-"/>
    <numFmt numFmtId="183" formatCode="#,##0.00_ ;\-#,##0.00\ "/>
    <numFmt numFmtId="184" formatCode="#,##0.0\ _₽"/>
    <numFmt numFmtId="185" formatCode="0.0"/>
    <numFmt numFmtId="186" formatCode="_-* #,##0.0\ &quot;₽&quot;_-;\-* #,##0.0\ &quot;₽&quot;_-;_-* &quot;-&quot;?\ &quot;₽&quot;_-;_-@_-"/>
    <numFmt numFmtId="187" formatCode="#,##0.0_ ;\-#,##0.0\ "/>
    <numFmt numFmtId="188" formatCode="#,##0\ _₽"/>
    <numFmt numFmtId="189" formatCode="#,##0.00\ _₽"/>
  </numFmts>
  <fonts count="57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3"/>
      <name val="Arial Cyr"/>
      <family val="2"/>
    </font>
    <font>
      <sz val="13"/>
      <name val="Times New Roman"/>
      <family val="1"/>
    </font>
    <font>
      <sz val="13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6" fillId="0" borderId="0" xfId="0" applyFont="1" applyFill="1" applyAlignment="1">
      <alignment horizontal="left" wrapText="1" indent="2"/>
    </xf>
    <xf numFmtId="174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 wrapText="1" inden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174" fontId="11" fillId="0" borderId="0" xfId="0" applyNumberFormat="1" applyFont="1" applyFill="1" applyAlignment="1">
      <alignment horizontal="right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173" fontId="4" fillId="0" borderId="0" xfId="0" applyNumberFormat="1" applyFont="1" applyFill="1" applyBorder="1" applyAlignment="1">
      <alignment horizontal="center" vertical="center"/>
    </xf>
    <xf numFmtId="175" fontId="12" fillId="0" borderId="0" xfId="0" applyNumberFormat="1" applyFont="1" applyAlignment="1">
      <alignment horizontal="center" vertical="center" wrapText="1"/>
    </xf>
    <xf numFmtId="173" fontId="12" fillId="0" borderId="0" xfId="0" applyNumberFormat="1" applyFont="1" applyAlignment="1">
      <alignment/>
    </xf>
    <xf numFmtId="175" fontId="11" fillId="0" borderId="0" xfId="0" applyNumberFormat="1" applyFont="1" applyFill="1" applyAlignment="1">
      <alignment horizontal="right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15" fillId="0" borderId="0" xfId="0" applyFont="1" applyFill="1" applyBorder="1" applyAlignment="1">
      <alignment horizontal="center" wrapText="1"/>
    </xf>
    <xf numFmtId="0" fontId="16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top"/>
    </xf>
    <xf numFmtId="39" fontId="16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39" fontId="16" fillId="0" borderId="0" xfId="0" applyNumberFormat="1" applyFont="1" applyFill="1" applyBorder="1" applyAlignment="1">
      <alignment horizontal="center" wrapText="1"/>
    </xf>
    <xf numFmtId="39" fontId="3" fillId="0" borderId="0" xfId="0" applyNumberFormat="1" applyFont="1" applyFill="1" applyBorder="1" applyAlignment="1">
      <alignment horizontal="center" wrapText="1"/>
    </xf>
    <xf numFmtId="39" fontId="16" fillId="0" borderId="0" xfId="0" applyNumberFormat="1" applyFont="1" applyFill="1" applyBorder="1" applyAlignment="1">
      <alignment horizontal="center" vertical="center"/>
    </xf>
    <xf numFmtId="39" fontId="3" fillId="34" borderId="0" xfId="0" applyNumberFormat="1" applyFont="1" applyFill="1" applyBorder="1" applyAlignment="1">
      <alignment horizontal="center"/>
    </xf>
    <xf numFmtId="0" fontId="12" fillId="34" borderId="0" xfId="0" applyFont="1" applyFill="1" applyAlignment="1">
      <alignment/>
    </xf>
    <xf numFmtId="175" fontId="12" fillId="35" borderId="0" xfId="0" applyNumberFormat="1" applyFont="1" applyFill="1" applyAlignment="1">
      <alignment horizontal="center" vertical="center" wrapText="1"/>
    </xf>
    <xf numFmtId="0" fontId="16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173" fontId="4" fillId="35" borderId="0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vertical="top" wrapText="1"/>
    </xf>
    <xf numFmtId="0" fontId="11" fillId="35" borderId="0" xfId="0" applyFont="1" applyFill="1" applyAlignment="1">
      <alignment/>
    </xf>
    <xf numFmtId="175" fontId="11" fillId="35" borderId="0" xfId="0" applyNumberFormat="1" applyFont="1" applyFill="1" applyAlignment="1">
      <alignment horizontal="right"/>
    </xf>
    <xf numFmtId="174" fontId="11" fillId="35" borderId="0" xfId="0" applyNumberFormat="1" applyFont="1" applyFill="1" applyAlignment="1">
      <alignment horizontal="right"/>
    </xf>
    <xf numFmtId="0" fontId="2" fillId="35" borderId="0" xfId="0" applyFont="1" applyFill="1" applyAlignment="1">
      <alignment vertical="top" wrapText="1"/>
    </xf>
    <xf numFmtId="0" fontId="2" fillId="35" borderId="0" xfId="0" applyFont="1" applyFill="1" applyAlignment="1">
      <alignment/>
    </xf>
    <xf numFmtId="174" fontId="2" fillId="35" borderId="0" xfId="0" applyNumberFormat="1" applyFont="1" applyFill="1" applyAlignment="1">
      <alignment horizontal="right"/>
    </xf>
    <xf numFmtId="0" fontId="16" fillId="35" borderId="0" xfId="0" applyFont="1" applyFill="1" applyBorder="1" applyAlignment="1">
      <alignment horizontal="center" wrapText="1"/>
    </xf>
    <xf numFmtId="187" fontId="16" fillId="35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left" vertical="top"/>
      <protection locked="0"/>
    </xf>
    <xf numFmtId="0" fontId="17" fillId="0" borderId="0" xfId="0" applyFont="1" applyAlignment="1">
      <alignment/>
    </xf>
    <xf numFmtId="0" fontId="3" fillId="0" borderId="0" xfId="0" applyFont="1" applyFill="1" applyAlignment="1" applyProtection="1">
      <alignment vertical="top"/>
      <protection locked="0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/>
    </xf>
    <xf numFmtId="0" fontId="18" fillId="0" borderId="12" xfId="0" applyFont="1" applyFill="1" applyBorder="1" applyAlignment="1">
      <alignment horizontal="center" vertical="top" wrapText="1"/>
    </xf>
    <xf numFmtId="0" fontId="18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0" fontId="18" fillId="35" borderId="12" xfId="0" applyFont="1" applyFill="1" applyBorder="1" applyAlignment="1">
      <alignment horizontal="left" vertical="center" wrapText="1"/>
    </xf>
    <xf numFmtId="172" fontId="18" fillId="35" borderId="12" xfId="0" applyNumberFormat="1" applyFont="1" applyFill="1" applyBorder="1" applyAlignment="1">
      <alignment horizontal="center"/>
    </xf>
    <xf numFmtId="184" fontId="18" fillId="35" borderId="12" xfId="0" applyNumberFormat="1" applyFont="1" applyFill="1" applyBorder="1" applyAlignment="1">
      <alignment horizontal="center"/>
    </xf>
    <xf numFmtId="0" fontId="11" fillId="35" borderId="12" xfId="54" applyNumberFormat="1" applyFont="1" applyFill="1" applyBorder="1" applyAlignment="1" applyProtection="1">
      <alignment horizontal="left" vertical="center" wrapText="1"/>
      <protection hidden="1"/>
    </xf>
    <xf numFmtId="172" fontId="11" fillId="35" borderId="12" xfId="0" applyNumberFormat="1" applyFont="1" applyFill="1" applyBorder="1" applyAlignment="1">
      <alignment horizontal="center"/>
    </xf>
    <xf numFmtId="173" fontId="11" fillId="35" borderId="12" xfId="0" applyNumberFormat="1" applyFont="1" applyFill="1" applyBorder="1" applyAlignment="1">
      <alignment horizontal="center" wrapText="1"/>
    </xf>
    <xf numFmtId="1" fontId="11" fillId="35" borderId="12" xfId="0" applyNumberFormat="1" applyFont="1" applyFill="1" applyBorder="1" applyAlignment="1">
      <alignment horizontal="left" wrapText="1"/>
    </xf>
    <xf numFmtId="0" fontId="11" fillId="35" borderId="12" xfId="0" applyFont="1" applyFill="1" applyBorder="1" applyAlignment="1">
      <alignment horizontal="left" wrapText="1"/>
    </xf>
    <xf numFmtId="184" fontId="11" fillId="35" borderId="12" xfId="0" applyNumberFormat="1" applyFont="1" applyFill="1" applyBorder="1" applyAlignment="1">
      <alignment horizontal="center"/>
    </xf>
    <xf numFmtId="0" fontId="19" fillId="35" borderId="12" xfId="0" applyFont="1" applyFill="1" applyBorder="1" applyAlignment="1">
      <alignment horizontal="left" wrapText="1"/>
    </xf>
    <xf numFmtId="172" fontId="19" fillId="35" borderId="12" xfId="0" applyNumberFormat="1" applyFont="1" applyFill="1" applyBorder="1" applyAlignment="1">
      <alignment horizontal="center"/>
    </xf>
    <xf numFmtId="184" fontId="19" fillId="35" borderId="12" xfId="0" applyNumberFormat="1" applyFont="1" applyFill="1" applyBorder="1" applyAlignment="1">
      <alignment horizontal="center"/>
    </xf>
    <xf numFmtId="0" fontId="19" fillId="35" borderId="12" xfId="0" applyNumberFormat="1" applyFont="1" applyFill="1" applyBorder="1" applyAlignment="1">
      <alignment horizontal="left" wrapText="1"/>
    </xf>
    <xf numFmtId="184" fontId="19" fillId="35" borderId="13" xfId="0" applyNumberFormat="1" applyFont="1" applyFill="1" applyBorder="1" applyAlignment="1">
      <alignment horizontal="center"/>
    </xf>
    <xf numFmtId="173" fontId="11" fillId="35" borderId="13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/>
    </xf>
    <xf numFmtId="1" fontId="11" fillId="35" borderId="12" xfId="0" applyNumberFormat="1" applyFont="1" applyFill="1" applyBorder="1" applyAlignment="1">
      <alignment horizontal="center"/>
    </xf>
    <xf numFmtId="1" fontId="19" fillId="35" borderId="12" xfId="0" applyNumberFormat="1" applyFont="1" applyFill="1" applyBorder="1" applyAlignment="1">
      <alignment horizontal="center"/>
    </xf>
    <xf numFmtId="0" fontId="19" fillId="35" borderId="14" xfId="53" applyNumberFormat="1" applyFont="1" applyFill="1" applyBorder="1" applyAlignment="1" applyProtection="1">
      <alignment horizontal="left" vertical="center" wrapText="1"/>
      <protection hidden="1"/>
    </xf>
    <xf numFmtId="1" fontId="18" fillId="35" borderId="12" xfId="0" applyNumberFormat="1" applyFont="1" applyFill="1" applyBorder="1" applyAlignment="1">
      <alignment horizontal="left" vertical="top" wrapText="1"/>
    </xf>
    <xf numFmtId="1" fontId="11" fillId="35" borderId="12" xfId="0" applyNumberFormat="1" applyFont="1" applyFill="1" applyBorder="1" applyAlignment="1">
      <alignment horizontal="left" vertical="top" wrapText="1"/>
    </xf>
    <xf numFmtId="184" fontId="18" fillId="35" borderId="12" xfId="0" applyNumberFormat="1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left" vertical="center" wrapText="1"/>
    </xf>
    <xf numFmtId="184" fontId="11" fillId="35" borderId="12" xfId="0" applyNumberFormat="1" applyFont="1" applyFill="1" applyBorder="1" applyAlignment="1">
      <alignment horizontal="center" wrapText="1"/>
    </xf>
    <xf numFmtId="1" fontId="19" fillId="35" borderId="12" xfId="0" applyNumberFormat="1" applyFont="1" applyFill="1" applyBorder="1" applyAlignment="1">
      <alignment horizontal="left" wrapText="1"/>
    </xf>
    <xf numFmtId="0" fontId="19" fillId="35" borderId="12" xfId="53" applyNumberFormat="1" applyFont="1" applyFill="1" applyBorder="1" applyAlignment="1" applyProtection="1">
      <alignment horizontal="left" vertical="center" wrapText="1"/>
      <protection hidden="1"/>
    </xf>
    <xf numFmtId="172" fontId="18" fillId="35" borderId="12" xfId="0" applyNumberFormat="1" applyFont="1" applyFill="1" applyBorder="1" applyAlignment="1">
      <alignment horizontal="center" wrapText="1"/>
    </xf>
    <xf numFmtId="49" fontId="18" fillId="35" borderId="12" xfId="0" applyNumberFormat="1" applyFont="1" applyFill="1" applyBorder="1" applyAlignment="1">
      <alignment horizontal="center" wrapText="1"/>
    </xf>
    <xf numFmtId="172" fontId="11" fillId="35" borderId="12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11" fillId="35" borderId="14" xfId="53" applyNumberFormat="1" applyFont="1" applyFill="1" applyBorder="1" applyAlignment="1" applyProtection="1">
      <alignment horizontal="left" vertical="center" wrapText="1"/>
      <protection hidden="1"/>
    </xf>
    <xf numFmtId="49" fontId="19" fillId="35" borderId="12" xfId="0" applyNumberFormat="1" applyFont="1" applyFill="1" applyBorder="1" applyAlignment="1">
      <alignment horizontal="center"/>
    </xf>
    <xf numFmtId="49" fontId="18" fillId="35" borderId="12" xfId="0" applyNumberFormat="1" applyFont="1" applyFill="1" applyBorder="1" applyAlignment="1">
      <alignment horizontal="center"/>
    </xf>
    <xf numFmtId="0" fontId="11" fillId="35" borderId="12" xfId="0" applyFont="1" applyFill="1" applyBorder="1" applyAlignment="1">
      <alignment horizontal="left" vertical="top" wrapText="1"/>
    </xf>
    <xf numFmtId="0" fontId="19" fillId="35" borderId="12" xfId="0" applyFont="1" applyFill="1" applyBorder="1" applyAlignment="1">
      <alignment horizontal="left" vertical="top" wrapText="1"/>
    </xf>
    <xf numFmtId="0" fontId="19" fillId="35" borderId="14" xfId="0" applyFont="1" applyFill="1" applyBorder="1" applyAlignment="1">
      <alignment horizontal="left" wrapText="1"/>
    </xf>
    <xf numFmtId="0" fontId="18" fillId="35" borderId="14" xfId="54" applyNumberFormat="1" applyFont="1" applyFill="1" applyBorder="1" applyAlignment="1" applyProtection="1">
      <alignment horizontal="left" vertical="center" wrapText="1"/>
      <protection hidden="1"/>
    </xf>
    <xf numFmtId="0" fontId="19" fillId="35" borderId="14" xfId="0" applyNumberFormat="1" applyFont="1" applyFill="1" applyBorder="1" applyAlignment="1">
      <alignment horizontal="left" wrapText="1"/>
    </xf>
    <xf numFmtId="0" fontId="18" fillId="35" borderId="12" xfId="0" applyFont="1" applyFill="1" applyBorder="1" applyAlignment="1">
      <alignment horizontal="left" wrapText="1"/>
    </xf>
    <xf numFmtId="0" fontId="18" fillId="35" borderId="14" xfId="53" applyNumberFormat="1" applyFont="1" applyFill="1" applyBorder="1" applyAlignment="1" applyProtection="1">
      <alignment horizontal="left" vertical="center" wrapText="1"/>
      <protection hidden="1"/>
    </xf>
    <xf numFmtId="176" fontId="11" fillId="35" borderId="14" xfId="53" applyNumberFormat="1" applyFont="1" applyFill="1" applyBorder="1" applyAlignment="1" applyProtection="1">
      <alignment horizontal="center"/>
      <protection hidden="1"/>
    </xf>
    <xf numFmtId="184" fontId="11" fillId="35" borderId="14" xfId="53" applyNumberFormat="1" applyFont="1" applyFill="1" applyBorder="1" applyAlignment="1" applyProtection="1">
      <alignment horizontal="center"/>
      <protection hidden="1"/>
    </xf>
    <xf numFmtId="176" fontId="19" fillId="35" borderId="14" xfId="53" applyNumberFormat="1" applyFont="1" applyFill="1" applyBorder="1" applyAlignment="1" applyProtection="1">
      <alignment horizontal="center"/>
      <protection hidden="1"/>
    </xf>
    <xf numFmtId="184" fontId="19" fillId="35" borderId="14" xfId="53" applyNumberFormat="1" applyFont="1" applyFill="1" applyBorder="1" applyAlignment="1" applyProtection="1">
      <alignment horizontal="center"/>
      <protection hidden="1"/>
    </xf>
    <xf numFmtId="173" fontId="11" fillId="35" borderId="14" xfId="53" applyNumberFormat="1" applyFont="1" applyFill="1" applyBorder="1" applyAlignment="1" applyProtection="1">
      <alignment horizontal="center"/>
      <protection hidden="1"/>
    </xf>
    <xf numFmtId="187" fontId="11" fillId="35" borderId="14" xfId="53" applyNumberFormat="1" applyFont="1" applyFill="1" applyBorder="1" applyAlignment="1" applyProtection="1">
      <alignment horizontal="center"/>
      <protection hidden="1"/>
    </xf>
    <xf numFmtId="187" fontId="11" fillId="35" borderId="12" xfId="0" applyNumberFormat="1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 wrapText="1"/>
    </xf>
    <xf numFmtId="187" fontId="18" fillId="35" borderId="12" xfId="0" applyNumberFormat="1" applyFont="1" applyFill="1" applyBorder="1" applyAlignment="1">
      <alignment horizontal="center" wrapText="1"/>
    </xf>
    <xf numFmtId="172" fontId="19" fillId="35" borderId="12" xfId="0" applyNumberFormat="1" applyFont="1" applyFill="1" applyBorder="1" applyAlignment="1">
      <alignment horizontal="center" wrapText="1"/>
    </xf>
    <xf numFmtId="49" fontId="19" fillId="35" borderId="12" xfId="0" applyNumberFormat="1" applyFont="1" applyFill="1" applyBorder="1" applyAlignment="1">
      <alignment horizontal="center" wrapText="1"/>
    </xf>
    <xf numFmtId="184" fontId="19" fillId="35" borderId="12" xfId="0" applyNumberFormat="1" applyFont="1" applyFill="1" applyBorder="1" applyAlignment="1">
      <alignment horizontal="center" wrapText="1"/>
    </xf>
    <xf numFmtId="0" fontId="19" fillId="35" borderId="14" xfId="0" applyFont="1" applyFill="1" applyBorder="1" applyAlignment="1">
      <alignment horizontal="left" vertical="center" wrapText="1"/>
    </xf>
    <xf numFmtId="184" fontId="19" fillId="35" borderId="14" xfId="0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18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3"/>
  <sheetViews>
    <sheetView tabSelected="1" view="pageBreakPreview" zoomScale="80" zoomScaleNormal="75" zoomScaleSheetLayoutView="80" zoomScalePageLayoutView="0" workbookViewId="0" topLeftCell="A1">
      <selection activeCell="B3" sqref="B3"/>
    </sheetView>
  </sheetViews>
  <sheetFormatPr defaultColWidth="9.00390625" defaultRowHeight="12.75"/>
  <cols>
    <col min="1" max="1" width="41.00390625" style="1" customWidth="1"/>
    <col min="2" max="2" width="8.625" style="2" customWidth="1"/>
    <col min="3" max="3" width="8.875" style="2" customWidth="1"/>
    <col min="4" max="4" width="14.625" style="2" customWidth="1"/>
    <col min="5" max="5" width="17.75390625" style="2" customWidth="1"/>
    <col min="6" max="6" width="18.00390625" style="2" customWidth="1"/>
    <col min="7" max="8" width="20.125" style="2" customWidth="1"/>
    <col min="9" max="9" width="15.375" style="0" customWidth="1"/>
    <col min="10" max="10" width="11.375" style="0" bestFit="1" customWidth="1"/>
  </cols>
  <sheetData>
    <row r="1" spans="2:8" ht="18.75">
      <c r="B1" s="51" t="s">
        <v>104</v>
      </c>
      <c r="C1" s="51"/>
      <c r="D1" s="51"/>
      <c r="E1" s="51"/>
      <c r="F1" s="52"/>
      <c r="G1" s="21"/>
      <c r="H1" s="21"/>
    </row>
    <row r="2" spans="2:8" ht="18.75">
      <c r="B2" s="53" t="s">
        <v>33</v>
      </c>
      <c r="C2" s="53"/>
      <c r="D2" s="53"/>
      <c r="E2" s="53"/>
      <c r="F2" s="52"/>
      <c r="G2" s="21"/>
      <c r="H2" s="21"/>
    </row>
    <row r="3" spans="2:8" ht="18.75">
      <c r="B3" s="53" t="s">
        <v>105</v>
      </c>
      <c r="C3" s="53"/>
      <c r="D3" s="53"/>
      <c r="E3" s="53"/>
      <c r="F3" s="54"/>
      <c r="G3" s="21"/>
      <c r="H3" s="21"/>
    </row>
    <row r="4" spans="2:8" ht="18.75">
      <c r="B4" s="118" t="s">
        <v>103</v>
      </c>
      <c r="C4" s="118"/>
      <c r="D4" s="118"/>
      <c r="E4" s="118"/>
      <c r="F4" s="118"/>
      <c r="G4" s="27"/>
      <c r="H4" s="27"/>
    </row>
    <row r="5" spans="2:8" ht="33.75" customHeight="1">
      <c r="B5" s="118"/>
      <c r="C5" s="118"/>
      <c r="D5" s="118"/>
      <c r="E5" s="118"/>
      <c r="F5" s="118"/>
      <c r="G5" s="13"/>
      <c r="H5" s="13"/>
    </row>
    <row r="6" spans="2:8" ht="26.25" customHeight="1" hidden="1">
      <c r="B6" s="118"/>
      <c r="C6" s="118"/>
      <c r="D6" s="118"/>
      <c r="E6" s="118"/>
      <c r="F6" s="118"/>
      <c r="G6" s="13"/>
      <c r="H6" s="13"/>
    </row>
    <row r="7" spans="1:8" ht="33" customHeight="1">
      <c r="A7" s="119" t="s">
        <v>88</v>
      </c>
      <c r="B7" s="119"/>
      <c r="C7" s="119"/>
      <c r="D7" s="119"/>
      <c r="E7" s="119"/>
      <c r="F7" s="119"/>
      <c r="G7" s="28"/>
      <c r="H7" s="28"/>
    </row>
    <row r="8" spans="1:6" ht="18.75" customHeight="1" hidden="1">
      <c r="A8" s="119"/>
      <c r="B8" s="119"/>
      <c r="C8" s="119"/>
      <c r="D8" s="119"/>
      <c r="E8" s="119"/>
      <c r="F8" s="119"/>
    </row>
    <row r="9" spans="1:6" ht="18.75">
      <c r="A9" s="119"/>
      <c r="B9" s="119"/>
      <c r="C9" s="119"/>
      <c r="D9" s="119"/>
      <c r="E9" s="119"/>
      <c r="F9" s="119"/>
    </row>
    <row r="10" spans="1:8" ht="15" customHeight="1">
      <c r="A10" s="55"/>
      <c r="B10" s="56"/>
      <c r="C10" s="56"/>
      <c r="D10" s="56"/>
      <c r="E10" s="56"/>
      <c r="F10" s="57" t="s">
        <v>40</v>
      </c>
      <c r="G10" s="12"/>
      <c r="H10" s="12"/>
    </row>
    <row r="11" spans="1:8" s="14" customFormat="1" ht="16.5">
      <c r="A11" s="58" t="s">
        <v>0</v>
      </c>
      <c r="B11" s="59" t="s">
        <v>38</v>
      </c>
      <c r="C11" s="59" t="s">
        <v>39</v>
      </c>
      <c r="D11" s="59">
        <v>2021</v>
      </c>
      <c r="E11" s="59">
        <v>2022</v>
      </c>
      <c r="F11" s="60">
        <v>2023</v>
      </c>
      <c r="G11" s="29"/>
      <c r="H11" s="29"/>
    </row>
    <row r="12" spans="1:8" s="20" customFormat="1" ht="16.5">
      <c r="A12" s="61">
        <v>1</v>
      </c>
      <c r="B12" s="62">
        <v>2</v>
      </c>
      <c r="C12" s="63">
        <v>3</v>
      </c>
      <c r="D12" s="63">
        <v>4</v>
      </c>
      <c r="E12" s="63">
        <v>5</v>
      </c>
      <c r="F12" s="62">
        <v>6</v>
      </c>
      <c r="G12" s="30"/>
      <c r="H12" s="30"/>
    </row>
    <row r="13" spans="1:8" s="15" customFormat="1" ht="33">
      <c r="A13" s="64" t="s">
        <v>1</v>
      </c>
      <c r="B13" s="65">
        <v>1</v>
      </c>
      <c r="C13" s="65">
        <v>0</v>
      </c>
      <c r="D13" s="66">
        <f>D14+D15+D16+D23+D25+D20+D24</f>
        <v>81907.4</v>
      </c>
      <c r="E13" s="66">
        <f>E14+E15+E16+E23+E25+E20+E24</f>
        <v>66527.5</v>
      </c>
      <c r="F13" s="66">
        <f>F14+F15+F16+F23+F25+F20+F24</f>
        <v>67064.2</v>
      </c>
      <c r="G13" s="31"/>
      <c r="H13" s="31"/>
    </row>
    <row r="14" spans="1:8" s="15" customFormat="1" ht="75.75" customHeight="1">
      <c r="A14" s="67" t="s">
        <v>37</v>
      </c>
      <c r="B14" s="68">
        <v>1</v>
      </c>
      <c r="C14" s="68">
        <v>2</v>
      </c>
      <c r="D14" s="69">
        <v>1415.3</v>
      </c>
      <c r="E14" s="69">
        <v>1415.3</v>
      </c>
      <c r="F14" s="69">
        <v>1415.3</v>
      </c>
      <c r="G14" s="32"/>
      <c r="H14" s="32"/>
    </row>
    <row r="15" spans="1:8" s="15" customFormat="1" ht="82.5">
      <c r="A15" s="70" t="s">
        <v>2</v>
      </c>
      <c r="B15" s="68">
        <v>1</v>
      </c>
      <c r="C15" s="68">
        <v>3</v>
      </c>
      <c r="D15" s="69">
        <v>2106.9</v>
      </c>
      <c r="E15" s="69">
        <v>1693.8</v>
      </c>
      <c r="F15" s="69">
        <v>1693.8</v>
      </c>
      <c r="G15" s="32"/>
      <c r="H15" s="32"/>
    </row>
    <row r="16" spans="1:8" s="15" customFormat="1" ht="99">
      <c r="A16" s="71" t="s">
        <v>3</v>
      </c>
      <c r="B16" s="68">
        <v>1</v>
      </c>
      <c r="C16" s="68">
        <v>4</v>
      </c>
      <c r="D16" s="72">
        <v>30602.8</v>
      </c>
      <c r="E16" s="72">
        <v>30457.8</v>
      </c>
      <c r="F16" s="72">
        <v>30457.9</v>
      </c>
      <c r="G16" s="32"/>
      <c r="H16" s="32"/>
    </row>
    <row r="17" spans="1:8" s="15" customFormat="1" ht="33">
      <c r="A17" s="73" t="s">
        <v>55</v>
      </c>
      <c r="B17" s="74">
        <v>1</v>
      </c>
      <c r="C17" s="74">
        <v>4</v>
      </c>
      <c r="D17" s="75">
        <f>SUM(+D18+D19)</f>
        <v>1503.8</v>
      </c>
      <c r="E17" s="75">
        <f>SUM(+E18+E19)</f>
        <v>1506</v>
      </c>
      <c r="F17" s="75">
        <f>SUM(+F18+F19)</f>
        <v>1506</v>
      </c>
      <c r="G17" s="32"/>
      <c r="H17" s="32"/>
    </row>
    <row r="18" spans="1:8" s="15" customFormat="1" ht="165" customHeight="1">
      <c r="A18" s="76" t="s">
        <v>57</v>
      </c>
      <c r="B18" s="74">
        <v>1</v>
      </c>
      <c r="C18" s="74">
        <v>4</v>
      </c>
      <c r="D18" s="75">
        <v>376.5</v>
      </c>
      <c r="E18" s="75">
        <v>376.5</v>
      </c>
      <c r="F18" s="75">
        <v>376.5</v>
      </c>
      <c r="G18" s="32"/>
      <c r="H18" s="32"/>
    </row>
    <row r="19" spans="1:8" s="15" customFormat="1" ht="57" customHeight="1">
      <c r="A19" s="76" t="s">
        <v>78</v>
      </c>
      <c r="B19" s="74">
        <v>1</v>
      </c>
      <c r="C19" s="74">
        <v>4</v>
      </c>
      <c r="D19" s="77">
        <v>1127.3</v>
      </c>
      <c r="E19" s="77">
        <v>1129.5</v>
      </c>
      <c r="F19" s="77">
        <v>1129.5</v>
      </c>
      <c r="G19" s="32"/>
      <c r="H19" s="32"/>
    </row>
    <row r="20" spans="1:8" s="15" customFormat="1" ht="16.5">
      <c r="A20" s="71" t="s">
        <v>51</v>
      </c>
      <c r="B20" s="68">
        <v>1</v>
      </c>
      <c r="C20" s="68">
        <v>5</v>
      </c>
      <c r="D20" s="78">
        <v>9.2</v>
      </c>
      <c r="E20" s="78">
        <v>27.2</v>
      </c>
      <c r="F20" s="78">
        <v>3.8</v>
      </c>
      <c r="G20" s="32"/>
      <c r="H20" s="32"/>
    </row>
    <row r="21" spans="1:8" s="15" customFormat="1" ht="33">
      <c r="A21" s="73" t="s">
        <v>55</v>
      </c>
      <c r="B21" s="68">
        <v>1</v>
      </c>
      <c r="C21" s="68">
        <v>5</v>
      </c>
      <c r="D21" s="78">
        <v>9.2</v>
      </c>
      <c r="E21" s="78">
        <v>27.2</v>
      </c>
      <c r="F21" s="78">
        <v>3.8</v>
      </c>
      <c r="G21" s="32"/>
      <c r="H21" s="32"/>
    </row>
    <row r="22" spans="1:8" s="15" customFormat="1" ht="82.5">
      <c r="A22" s="73" t="s">
        <v>56</v>
      </c>
      <c r="B22" s="74">
        <v>1</v>
      </c>
      <c r="C22" s="74">
        <v>5</v>
      </c>
      <c r="D22" s="78">
        <v>9.2</v>
      </c>
      <c r="E22" s="78">
        <v>27.2</v>
      </c>
      <c r="F22" s="78">
        <v>3.8</v>
      </c>
      <c r="G22" s="32"/>
      <c r="H22" s="32"/>
    </row>
    <row r="23" spans="1:8" s="15" customFormat="1" ht="82.5">
      <c r="A23" s="71" t="s">
        <v>4</v>
      </c>
      <c r="B23" s="68">
        <v>1</v>
      </c>
      <c r="C23" s="68">
        <v>6</v>
      </c>
      <c r="D23" s="72">
        <v>5870.8</v>
      </c>
      <c r="E23" s="72">
        <v>5870.8</v>
      </c>
      <c r="F23" s="72">
        <v>5870.8</v>
      </c>
      <c r="G23" s="32"/>
      <c r="H23" s="32"/>
    </row>
    <row r="24" spans="1:8" s="15" customFormat="1" ht="16.5">
      <c r="A24" s="71" t="s">
        <v>68</v>
      </c>
      <c r="B24" s="68">
        <v>1</v>
      </c>
      <c r="C24" s="79">
        <v>11</v>
      </c>
      <c r="D24" s="72">
        <v>300</v>
      </c>
      <c r="E24" s="72">
        <v>300</v>
      </c>
      <c r="F24" s="72">
        <v>300</v>
      </c>
      <c r="G24" s="32"/>
      <c r="H24" s="32"/>
    </row>
    <row r="25" spans="1:8" s="15" customFormat="1" ht="33">
      <c r="A25" s="71" t="s">
        <v>5</v>
      </c>
      <c r="B25" s="68">
        <v>1</v>
      </c>
      <c r="C25" s="80">
        <v>13</v>
      </c>
      <c r="D25" s="72">
        <v>41602.4</v>
      </c>
      <c r="E25" s="72">
        <v>26762.6</v>
      </c>
      <c r="F25" s="72">
        <v>27322.6</v>
      </c>
      <c r="G25" s="32"/>
      <c r="H25" s="32"/>
    </row>
    <row r="26" spans="1:8" s="15" customFormat="1" ht="33">
      <c r="A26" s="73" t="s">
        <v>55</v>
      </c>
      <c r="B26" s="74">
        <v>1</v>
      </c>
      <c r="C26" s="81">
        <v>13</v>
      </c>
      <c r="D26" s="75">
        <f>SUM(D27+D28+D30+D29+D31+D32)</f>
        <v>18178.2</v>
      </c>
      <c r="E26" s="75">
        <f>SUM(E27+E28+E30)</f>
        <v>5648.2</v>
      </c>
      <c r="F26" s="75">
        <f>SUM(F27+F28+F30)</f>
        <v>5648.2</v>
      </c>
      <c r="G26" s="32"/>
      <c r="H26" s="32"/>
    </row>
    <row r="27" spans="1:8" s="15" customFormat="1" ht="82.5" customHeight="1">
      <c r="A27" s="73" t="s">
        <v>58</v>
      </c>
      <c r="B27" s="74">
        <v>1</v>
      </c>
      <c r="C27" s="81">
        <v>13</v>
      </c>
      <c r="D27" s="75">
        <v>1412.2</v>
      </c>
      <c r="E27" s="75">
        <v>1412.2</v>
      </c>
      <c r="F27" s="75">
        <v>1412.2</v>
      </c>
      <c r="G27" s="32"/>
      <c r="H27" s="32"/>
    </row>
    <row r="28" spans="1:8" s="15" customFormat="1" ht="181.5">
      <c r="A28" s="76" t="s">
        <v>59</v>
      </c>
      <c r="B28" s="74">
        <v>1</v>
      </c>
      <c r="C28" s="81">
        <v>13</v>
      </c>
      <c r="D28" s="75">
        <v>4045.8</v>
      </c>
      <c r="E28" s="75">
        <v>4045.8</v>
      </c>
      <c r="F28" s="75">
        <v>4045.8</v>
      </c>
      <c r="G28" s="32"/>
      <c r="H28" s="32"/>
    </row>
    <row r="29" spans="1:8" s="15" customFormat="1" ht="66">
      <c r="A29" s="82" t="s">
        <v>71</v>
      </c>
      <c r="B29" s="74">
        <v>1</v>
      </c>
      <c r="C29" s="81">
        <v>13</v>
      </c>
      <c r="D29" s="75">
        <v>6432</v>
      </c>
      <c r="E29" s="75">
        <v>0</v>
      </c>
      <c r="F29" s="75">
        <v>0</v>
      </c>
      <c r="G29" s="32"/>
      <c r="H29" s="32"/>
    </row>
    <row r="30" spans="1:8" s="15" customFormat="1" ht="66" customHeight="1">
      <c r="A30" s="73" t="s">
        <v>65</v>
      </c>
      <c r="B30" s="74">
        <v>1</v>
      </c>
      <c r="C30" s="81">
        <v>13</v>
      </c>
      <c r="D30" s="75">
        <v>190.2</v>
      </c>
      <c r="E30" s="75">
        <v>190.2</v>
      </c>
      <c r="F30" s="75">
        <v>190.2</v>
      </c>
      <c r="G30" s="32"/>
      <c r="H30" s="32"/>
    </row>
    <row r="31" spans="1:8" s="15" customFormat="1" ht="189.75" customHeight="1">
      <c r="A31" s="73" t="s">
        <v>98</v>
      </c>
      <c r="B31" s="74">
        <v>1</v>
      </c>
      <c r="C31" s="81">
        <v>13</v>
      </c>
      <c r="D31" s="75">
        <v>330.2</v>
      </c>
      <c r="E31" s="75">
        <v>0</v>
      </c>
      <c r="F31" s="75">
        <v>0</v>
      </c>
      <c r="G31" s="32"/>
      <c r="H31" s="32"/>
    </row>
    <row r="32" spans="1:8" s="15" customFormat="1" ht="105" customHeight="1">
      <c r="A32" s="73" t="s">
        <v>85</v>
      </c>
      <c r="B32" s="74">
        <v>1</v>
      </c>
      <c r="C32" s="81">
        <v>13</v>
      </c>
      <c r="D32" s="75">
        <v>5767.8</v>
      </c>
      <c r="E32" s="75">
        <v>0</v>
      </c>
      <c r="F32" s="75">
        <v>0</v>
      </c>
      <c r="G32" s="32"/>
      <c r="H32" s="32"/>
    </row>
    <row r="33" spans="1:8" s="15" customFormat="1" ht="78" customHeight="1">
      <c r="A33" s="83" t="s">
        <v>32</v>
      </c>
      <c r="B33" s="65">
        <v>3</v>
      </c>
      <c r="C33" s="65">
        <v>0</v>
      </c>
      <c r="D33" s="66">
        <f>D34</f>
        <v>345</v>
      </c>
      <c r="E33" s="66">
        <f>E34</f>
        <v>280</v>
      </c>
      <c r="F33" s="66">
        <f>F34</f>
        <v>280</v>
      </c>
      <c r="G33" s="31"/>
      <c r="H33" s="31"/>
    </row>
    <row r="34" spans="1:8" s="15" customFormat="1" ht="66">
      <c r="A34" s="84" t="s">
        <v>97</v>
      </c>
      <c r="B34" s="68">
        <v>3</v>
      </c>
      <c r="C34" s="79">
        <v>10</v>
      </c>
      <c r="D34" s="72">
        <v>345</v>
      </c>
      <c r="E34" s="72">
        <v>280</v>
      </c>
      <c r="F34" s="72">
        <v>280</v>
      </c>
      <c r="G34" s="32"/>
      <c r="H34" s="32"/>
    </row>
    <row r="35" spans="1:8" s="15" customFormat="1" ht="16.5">
      <c r="A35" s="64" t="s">
        <v>6</v>
      </c>
      <c r="B35" s="65">
        <v>4</v>
      </c>
      <c r="C35" s="65">
        <v>0</v>
      </c>
      <c r="D35" s="85">
        <f>D36+D37+D38+D42</f>
        <v>35839</v>
      </c>
      <c r="E35" s="85">
        <f>E36+E37+E38+E42</f>
        <v>33186</v>
      </c>
      <c r="F35" s="85">
        <f>F36+F37+F38+F42</f>
        <v>34358</v>
      </c>
      <c r="G35" s="33"/>
      <c r="H35" s="33"/>
    </row>
    <row r="36" spans="1:8" s="15" customFormat="1" ht="16.5">
      <c r="A36" s="86" t="s">
        <v>41</v>
      </c>
      <c r="B36" s="68">
        <v>4</v>
      </c>
      <c r="C36" s="68">
        <v>1</v>
      </c>
      <c r="D36" s="72">
        <v>164</v>
      </c>
      <c r="E36" s="72">
        <v>164</v>
      </c>
      <c r="F36" s="87">
        <v>164</v>
      </c>
      <c r="G36" s="34"/>
      <c r="H36" s="34"/>
    </row>
    <row r="37" spans="1:8" s="15" customFormat="1" ht="16.5">
      <c r="A37" s="70" t="s">
        <v>7</v>
      </c>
      <c r="B37" s="68">
        <v>4</v>
      </c>
      <c r="C37" s="68">
        <v>5</v>
      </c>
      <c r="D37" s="72">
        <v>457</v>
      </c>
      <c r="E37" s="72">
        <v>397</v>
      </c>
      <c r="F37" s="72">
        <v>397</v>
      </c>
      <c r="G37" s="32"/>
      <c r="H37" s="32"/>
    </row>
    <row r="38" spans="1:8" s="15" customFormat="1" ht="33">
      <c r="A38" s="70" t="s">
        <v>42</v>
      </c>
      <c r="B38" s="68">
        <v>4</v>
      </c>
      <c r="C38" s="68">
        <v>9</v>
      </c>
      <c r="D38" s="72">
        <v>26176</v>
      </c>
      <c r="E38" s="72">
        <v>24986</v>
      </c>
      <c r="F38" s="72">
        <v>25623</v>
      </c>
      <c r="G38" s="32"/>
      <c r="H38" s="32"/>
    </row>
    <row r="39" spans="1:8" s="15" customFormat="1" ht="33">
      <c r="A39" s="73" t="s">
        <v>55</v>
      </c>
      <c r="B39" s="74">
        <v>4</v>
      </c>
      <c r="C39" s="74">
        <v>9</v>
      </c>
      <c r="D39" s="75">
        <f>SUM(D40+D41)</f>
        <v>6350.6</v>
      </c>
      <c r="E39" s="75">
        <f>SUM(E40+E41)</f>
        <v>6350.6</v>
      </c>
      <c r="F39" s="75">
        <f>SUM(F40+F41)</f>
        <v>6350.6</v>
      </c>
      <c r="G39" s="32"/>
      <c r="H39" s="32"/>
    </row>
    <row r="40" spans="1:8" s="15" customFormat="1" ht="51" customHeight="1">
      <c r="A40" s="88" t="s">
        <v>60</v>
      </c>
      <c r="B40" s="74">
        <v>4</v>
      </c>
      <c r="C40" s="74">
        <v>9</v>
      </c>
      <c r="D40" s="75">
        <v>4917.2</v>
      </c>
      <c r="E40" s="75">
        <v>4917.2</v>
      </c>
      <c r="F40" s="75">
        <v>4917.2</v>
      </c>
      <c r="G40" s="32"/>
      <c r="H40" s="32"/>
    </row>
    <row r="41" spans="1:8" s="15" customFormat="1" ht="116.25" customHeight="1">
      <c r="A41" s="82" t="s">
        <v>70</v>
      </c>
      <c r="B41" s="74">
        <v>4</v>
      </c>
      <c r="C41" s="74">
        <v>9</v>
      </c>
      <c r="D41" s="75">
        <v>1433.4</v>
      </c>
      <c r="E41" s="75">
        <v>1433.4</v>
      </c>
      <c r="F41" s="75">
        <v>1433.4</v>
      </c>
      <c r="G41" s="32"/>
      <c r="H41" s="32"/>
    </row>
    <row r="42" spans="1:8" s="15" customFormat="1" ht="33">
      <c r="A42" s="71" t="s">
        <v>8</v>
      </c>
      <c r="B42" s="68">
        <v>4</v>
      </c>
      <c r="C42" s="80">
        <v>12</v>
      </c>
      <c r="D42" s="72">
        <v>9042</v>
      </c>
      <c r="E42" s="72">
        <v>7639</v>
      </c>
      <c r="F42" s="72">
        <v>8174</v>
      </c>
      <c r="G42" s="32"/>
      <c r="H42" s="32"/>
    </row>
    <row r="43" spans="1:8" s="15" customFormat="1" ht="27.75" customHeight="1">
      <c r="A43" s="73" t="s">
        <v>55</v>
      </c>
      <c r="B43" s="74">
        <v>4</v>
      </c>
      <c r="C43" s="81">
        <v>12</v>
      </c>
      <c r="D43" s="75">
        <f>SUM(D44+D45)</f>
        <v>6979</v>
      </c>
      <c r="E43" s="75">
        <f>SUM(E44+E45)</f>
        <v>6619</v>
      </c>
      <c r="F43" s="75">
        <f>SUM(F44+F45)</f>
        <v>6799</v>
      </c>
      <c r="G43" s="32"/>
      <c r="H43" s="32"/>
    </row>
    <row r="44" spans="1:8" s="15" customFormat="1" ht="33">
      <c r="A44" s="73" t="s">
        <v>61</v>
      </c>
      <c r="B44" s="74">
        <v>4</v>
      </c>
      <c r="C44" s="81">
        <v>12</v>
      </c>
      <c r="D44" s="75">
        <v>630</v>
      </c>
      <c r="E44" s="75">
        <v>270</v>
      </c>
      <c r="F44" s="75">
        <v>450</v>
      </c>
      <c r="G44" s="32"/>
      <c r="H44" s="32"/>
    </row>
    <row r="45" spans="1:8" s="15" customFormat="1" ht="187.5" customHeight="1">
      <c r="A45" s="89" t="s">
        <v>66</v>
      </c>
      <c r="B45" s="74">
        <v>4</v>
      </c>
      <c r="C45" s="81">
        <v>12</v>
      </c>
      <c r="D45" s="75">
        <v>6349</v>
      </c>
      <c r="E45" s="75">
        <v>6349</v>
      </c>
      <c r="F45" s="75">
        <v>6349</v>
      </c>
      <c r="G45" s="32"/>
      <c r="H45" s="32"/>
    </row>
    <row r="46" spans="1:8" s="15" customFormat="1" ht="33">
      <c r="A46" s="64" t="s">
        <v>9</v>
      </c>
      <c r="B46" s="90">
        <v>5</v>
      </c>
      <c r="C46" s="91" t="s">
        <v>29</v>
      </c>
      <c r="D46" s="66">
        <f>SUM(D47+D50)</f>
        <v>13127.8</v>
      </c>
      <c r="E46" s="66">
        <f>SUM(E47+E50)</f>
        <v>4077.4</v>
      </c>
      <c r="F46" s="66">
        <f>SUM(F47+F50)</f>
        <v>4749.4</v>
      </c>
      <c r="G46" s="31"/>
      <c r="H46" s="31"/>
    </row>
    <row r="47" spans="1:8" s="15" customFormat="1" ht="16.5">
      <c r="A47" s="86" t="s">
        <v>48</v>
      </c>
      <c r="B47" s="92">
        <v>5</v>
      </c>
      <c r="C47" s="93" t="s">
        <v>16</v>
      </c>
      <c r="D47" s="87">
        <v>9262.5</v>
      </c>
      <c r="E47" s="87">
        <v>1828</v>
      </c>
      <c r="F47" s="72">
        <v>2500</v>
      </c>
      <c r="G47" s="32"/>
      <c r="H47" s="32"/>
    </row>
    <row r="48" spans="1:8" s="15" customFormat="1" ht="33">
      <c r="A48" s="73" t="s">
        <v>55</v>
      </c>
      <c r="B48" s="113">
        <v>5</v>
      </c>
      <c r="C48" s="114" t="s">
        <v>16</v>
      </c>
      <c r="D48" s="115">
        <v>0</v>
      </c>
      <c r="E48" s="115">
        <v>0</v>
      </c>
      <c r="F48" s="75">
        <v>0</v>
      </c>
      <c r="G48" s="32"/>
      <c r="H48" s="32"/>
    </row>
    <row r="49" spans="1:8" s="15" customFormat="1" ht="33" customHeight="1">
      <c r="A49" s="116" t="s">
        <v>86</v>
      </c>
      <c r="B49" s="113">
        <v>5</v>
      </c>
      <c r="C49" s="114" t="s">
        <v>16</v>
      </c>
      <c r="D49" s="115">
        <v>0</v>
      </c>
      <c r="E49" s="115">
        <v>0</v>
      </c>
      <c r="F49" s="75">
        <v>0</v>
      </c>
      <c r="G49" s="32"/>
      <c r="H49" s="32"/>
    </row>
    <row r="50" spans="1:8" s="15" customFormat="1" ht="18.75" customHeight="1">
      <c r="A50" s="94" t="s">
        <v>75</v>
      </c>
      <c r="B50" s="79" t="s">
        <v>69</v>
      </c>
      <c r="C50" s="79" t="s">
        <v>10</v>
      </c>
      <c r="D50" s="72">
        <v>3865.3</v>
      </c>
      <c r="E50" s="72">
        <v>2249.4</v>
      </c>
      <c r="F50" s="72">
        <v>2249.4</v>
      </c>
      <c r="G50" s="32"/>
      <c r="H50" s="32"/>
    </row>
    <row r="51" spans="1:8" s="15" customFormat="1" ht="30.75" customHeight="1">
      <c r="A51" s="73" t="s">
        <v>55</v>
      </c>
      <c r="B51" s="95" t="s">
        <v>69</v>
      </c>
      <c r="C51" s="95" t="s">
        <v>10</v>
      </c>
      <c r="D51" s="75">
        <f>SUM(D52+D53)</f>
        <v>2829.3</v>
      </c>
      <c r="E51" s="75">
        <f>SUM(E52+E53)</f>
        <v>2024.5</v>
      </c>
      <c r="F51" s="75">
        <f>SUM(F52+F53)</f>
        <v>2024.5</v>
      </c>
      <c r="G51" s="32"/>
      <c r="H51" s="32"/>
    </row>
    <row r="52" spans="1:8" s="15" customFormat="1" ht="55.5" customHeight="1">
      <c r="A52" s="82" t="s">
        <v>76</v>
      </c>
      <c r="B52" s="95" t="s">
        <v>69</v>
      </c>
      <c r="C52" s="95" t="s">
        <v>10</v>
      </c>
      <c r="D52" s="75">
        <v>368.2</v>
      </c>
      <c r="E52" s="75">
        <v>668.2</v>
      </c>
      <c r="F52" s="75">
        <v>668.2</v>
      </c>
      <c r="G52" s="32"/>
      <c r="H52" s="32"/>
    </row>
    <row r="53" spans="1:8" s="15" customFormat="1" ht="58.5" customHeight="1">
      <c r="A53" s="82" t="s">
        <v>77</v>
      </c>
      <c r="B53" s="95" t="s">
        <v>69</v>
      </c>
      <c r="C53" s="95" t="s">
        <v>10</v>
      </c>
      <c r="D53" s="75">
        <v>2461.1</v>
      </c>
      <c r="E53" s="75">
        <v>1356.3</v>
      </c>
      <c r="F53" s="75">
        <v>1356.3</v>
      </c>
      <c r="G53" s="32"/>
      <c r="H53" s="32"/>
    </row>
    <row r="54" spans="1:8" s="15" customFormat="1" ht="33">
      <c r="A54" s="64" t="s">
        <v>11</v>
      </c>
      <c r="B54" s="65">
        <v>6</v>
      </c>
      <c r="C54" s="96" t="s">
        <v>29</v>
      </c>
      <c r="D54" s="66">
        <f>D55</f>
        <v>2053</v>
      </c>
      <c r="E54" s="66">
        <f>E55</f>
        <v>1540</v>
      </c>
      <c r="F54" s="66">
        <f>F55</f>
        <v>1540</v>
      </c>
      <c r="G54" s="32"/>
      <c r="H54" s="32"/>
    </row>
    <row r="55" spans="1:8" s="15" customFormat="1" ht="33">
      <c r="A55" s="71" t="s">
        <v>12</v>
      </c>
      <c r="B55" s="68">
        <v>6</v>
      </c>
      <c r="C55" s="79" t="s">
        <v>10</v>
      </c>
      <c r="D55" s="72">
        <v>2053</v>
      </c>
      <c r="E55" s="72">
        <v>1540</v>
      </c>
      <c r="F55" s="72">
        <v>1540</v>
      </c>
      <c r="G55" s="32"/>
      <c r="H55" s="32"/>
    </row>
    <row r="56" spans="1:8" s="15" customFormat="1" ht="16.5">
      <c r="A56" s="64" t="s">
        <v>13</v>
      </c>
      <c r="B56" s="96" t="s">
        <v>14</v>
      </c>
      <c r="C56" s="96" t="s">
        <v>29</v>
      </c>
      <c r="D56" s="66">
        <f>D57+D61+D74+D75+D71</f>
        <v>417075.3</v>
      </c>
      <c r="E56" s="66">
        <f>E57+E61+E74+E75+E71</f>
        <v>413039.5</v>
      </c>
      <c r="F56" s="66">
        <f>F57+F61+F74+F75+F71</f>
        <v>413542.1</v>
      </c>
      <c r="G56" s="32"/>
      <c r="H56" s="32"/>
    </row>
    <row r="57" spans="1:8" s="15" customFormat="1" ht="16.5">
      <c r="A57" s="71" t="s">
        <v>15</v>
      </c>
      <c r="B57" s="79" t="s">
        <v>14</v>
      </c>
      <c r="C57" s="79" t="s">
        <v>16</v>
      </c>
      <c r="D57" s="72">
        <v>95514.5</v>
      </c>
      <c r="E57" s="72">
        <v>95069</v>
      </c>
      <c r="F57" s="72">
        <v>95069</v>
      </c>
      <c r="G57" s="32"/>
      <c r="H57" s="32"/>
    </row>
    <row r="58" spans="1:8" s="15" customFormat="1" ht="33">
      <c r="A58" s="73" t="s">
        <v>55</v>
      </c>
      <c r="B58" s="95" t="s">
        <v>14</v>
      </c>
      <c r="C58" s="95" t="s">
        <v>16</v>
      </c>
      <c r="D58" s="75">
        <f>SUM(D59+D60)</f>
        <v>79122.8</v>
      </c>
      <c r="E58" s="75">
        <f>SUM(E59+E60)</f>
        <v>79122.8</v>
      </c>
      <c r="F58" s="75">
        <f>SUM(F59+F60)</f>
        <v>79122.8</v>
      </c>
      <c r="G58" s="32"/>
      <c r="H58" s="32"/>
    </row>
    <row r="59" spans="1:8" s="15" customFormat="1" ht="179.25" customHeight="1">
      <c r="A59" s="76" t="s">
        <v>62</v>
      </c>
      <c r="B59" s="95" t="s">
        <v>14</v>
      </c>
      <c r="C59" s="95" t="s">
        <v>16</v>
      </c>
      <c r="D59" s="75">
        <v>79122.8</v>
      </c>
      <c r="E59" s="75">
        <v>79122.8</v>
      </c>
      <c r="F59" s="75">
        <v>79122.8</v>
      </c>
      <c r="G59" s="31"/>
      <c r="H59" s="31"/>
    </row>
    <row r="60" spans="1:8" s="15" customFormat="1" ht="66">
      <c r="A60" s="82" t="s">
        <v>67</v>
      </c>
      <c r="B60" s="95" t="s">
        <v>14</v>
      </c>
      <c r="C60" s="95" t="s">
        <v>16</v>
      </c>
      <c r="D60" s="75"/>
      <c r="E60" s="75"/>
      <c r="F60" s="75"/>
      <c r="G60" s="31"/>
      <c r="H60" s="31"/>
    </row>
    <row r="61" spans="1:8" s="15" customFormat="1" ht="16.5">
      <c r="A61" s="71" t="s">
        <v>17</v>
      </c>
      <c r="B61" s="79" t="s">
        <v>14</v>
      </c>
      <c r="C61" s="79" t="s">
        <v>18</v>
      </c>
      <c r="D61" s="72">
        <v>197604.5</v>
      </c>
      <c r="E61" s="72">
        <v>197925</v>
      </c>
      <c r="F61" s="72">
        <v>192347.6</v>
      </c>
      <c r="G61" s="32"/>
      <c r="H61" s="32"/>
    </row>
    <row r="62" spans="1:8" s="15" customFormat="1" ht="33">
      <c r="A62" s="73" t="s">
        <v>55</v>
      </c>
      <c r="B62" s="95" t="s">
        <v>14</v>
      </c>
      <c r="C62" s="95" t="s">
        <v>18</v>
      </c>
      <c r="D62" s="75">
        <f>SUM(D63+D65+D66+D67+D70+D68+D64+D69)</f>
        <v>165414.1</v>
      </c>
      <c r="E62" s="75">
        <f>SUM(E63+E65+E66+E67+E70+E68+E64+E69)</f>
        <v>168857.1</v>
      </c>
      <c r="F62" s="75">
        <f>SUM(F63+F65+F66+F67+F70+F68+F64+F69)</f>
        <v>163641.7</v>
      </c>
      <c r="G62" s="31"/>
      <c r="H62" s="31"/>
    </row>
    <row r="63" spans="1:8" s="15" customFormat="1" ht="171" customHeight="1">
      <c r="A63" s="76" t="s">
        <v>62</v>
      </c>
      <c r="B63" s="95" t="s">
        <v>14</v>
      </c>
      <c r="C63" s="95" t="s">
        <v>18</v>
      </c>
      <c r="D63" s="75">
        <v>137066.1</v>
      </c>
      <c r="E63" s="75">
        <v>136767.1</v>
      </c>
      <c r="F63" s="75">
        <v>136767.1</v>
      </c>
      <c r="G63" s="32"/>
      <c r="H63" s="32"/>
    </row>
    <row r="64" spans="1:8" s="15" customFormat="1" ht="262.5" customHeight="1">
      <c r="A64" s="76" t="s">
        <v>99</v>
      </c>
      <c r="B64" s="95" t="s">
        <v>14</v>
      </c>
      <c r="C64" s="95" t="s">
        <v>18</v>
      </c>
      <c r="D64" s="75">
        <v>11858.6</v>
      </c>
      <c r="E64" s="75">
        <v>11858.6</v>
      </c>
      <c r="F64" s="75">
        <v>11858.6</v>
      </c>
      <c r="G64" s="32"/>
      <c r="H64" s="32"/>
    </row>
    <row r="65" spans="1:8" s="15" customFormat="1" ht="151.5" customHeight="1">
      <c r="A65" s="76" t="s">
        <v>80</v>
      </c>
      <c r="B65" s="95" t="s">
        <v>14</v>
      </c>
      <c r="C65" s="95" t="s">
        <v>18</v>
      </c>
      <c r="D65" s="75">
        <v>3137.5</v>
      </c>
      <c r="E65" s="75">
        <v>1568.7</v>
      </c>
      <c r="F65" s="75">
        <v>3137</v>
      </c>
      <c r="G65" s="32"/>
      <c r="H65" s="32"/>
    </row>
    <row r="66" spans="1:8" s="15" customFormat="1" ht="102.75" customHeight="1">
      <c r="A66" s="76" t="s">
        <v>81</v>
      </c>
      <c r="B66" s="95" t="s">
        <v>14</v>
      </c>
      <c r="C66" s="95" t="s">
        <v>18</v>
      </c>
      <c r="D66" s="75">
        <v>0</v>
      </c>
      <c r="E66" s="75">
        <v>7949.8</v>
      </c>
      <c r="F66" s="75">
        <v>0</v>
      </c>
      <c r="G66" s="32"/>
      <c r="H66" s="32"/>
    </row>
    <row r="67" spans="1:8" s="15" customFormat="1" ht="94.5" customHeight="1">
      <c r="A67" s="76" t="s">
        <v>82</v>
      </c>
      <c r="B67" s="95" t="s">
        <v>14</v>
      </c>
      <c r="C67" s="95" t="s">
        <v>18</v>
      </c>
      <c r="D67" s="75">
        <v>1899.6</v>
      </c>
      <c r="E67" s="75">
        <v>0</v>
      </c>
      <c r="F67" s="75">
        <v>3127.4</v>
      </c>
      <c r="G67" s="32"/>
      <c r="H67" s="32"/>
    </row>
    <row r="68" spans="1:8" s="15" customFormat="1" ht="66.75" customHeight="1">
      <c r="A68" s="76" t="s">
        <v>90</v>
      </c>
      <c r="B68" s="95" t="s">
        <v>14</v>
      </c>
      <c r="C68" s="95" t="s">
        <v>18</v>
      </c>
      <c r="D68" s="75">
        <v>0</v>
      </c>
      <c r="E68" s="75">
        <v>1740</v>
      </c>
      <c r="F68" s="75">
        <v>0</v>
      </c>
      <c r="G68" s="32"/>
      <c r="H68" s="32"/>
    </row>
    <row r="69" spans="1:8" s="15" customFormat="1" ht="111.75" customHeight="1">
      <c r="A69" s="76" t="s">
        <v>100</v>
      </c>
      <c r="B69" s="95" t="s">
        <v>14</v>
      </c>
      <c r="C69" s="95" t="s">
        <v>18</v>
      </c>
      <c r="D69" s="75">
        <v>2863.5</v>
      </c>
      <c r="E69" s="75">
        <v>0</v>
      </c>
      <c r="F69" s="75">
        <v>0</v>
      </c>
      <c r="G69" s="32"/>
      <c r="H69" s="32"/>
    </row>
    <row r="70" spans="1:8" s="15" customFormat="1" ht="106.5" customHeight="1">
      <c r="A70" s="76" t="s">
        <v>89</v>
      </c>
      <c r="B70" s="95" t="s">
        <v>14</v>
      </c>
      <c r="C70" s="95" t="s">
        <v>18</v>
      </c>
      <c r="D70" s="75">
        <v>8588.8</v>
      </c>
      <c r="E70" s="75">
        <v>8972.9</v>
      </c>
      <c r="F70" s="75">
        <v>8751.6</v>
      </c>
      <c r="G70" s="32"/>
      <c r="H70" s="32"/>
    </row>
    <row r="71" spans="1:8" s="15" customFormat="1" ht="16.5">
      <c r="A71" s="71" t="s">
        <v>54</v>
      </c>
      <c r="B71" s="79" t="s">
        <v>14</v>
      </c>
      <c r="C71" s="79" t="s">
        <v>10</v>
      </c>
      <c r="D71" s="72">
        <v>16596.7</v>
      </c>
      <c r="E71" s="72">
        <v>16551.1</v>
      </c>
      <c r="F71" s="72">
        <v>21788.7</v>
      </c>
      <c r="G71" s="32"/>
      <c r="H71" s="32"/>
    </row>
    <row r="72" spans="1:8" s="15" customFormat="1" ht="33">
      <c r="A72" s="73" t="s">
        <v>55</v>
      </c>
      <c r="B72" s="79" t="s">
        <v>14</v>
      </c>
      <c r="C72" s="79" t="s">
        <v>10</v>
      </c>
      <c r="D72" s="72">
        <v>0</v>
      </c>
      <c r="E72" s="72">
        <v>0</v>
      </c>
      <c r="F72" s="75">
        <v>4609.1</v>
      </c>
      <c r="G72" s="32"/>
      <c r="H72" s="32"/>
    </row>
    <row r="73" spans="1:8" s="15" customFormat="1" ht="115.5">
      <c r="A73" s="73" t="s">
        <v>101</v>
      </c>
      <c r="B73" s="79" t="s">
        <v>14</v>
      </c>
      <c r="C73" s="79" t="s">
        <v>10</v>
      </c>
      <c r="D73" s="72">
        <v>0</v>
      </c>
      <c r="E73" s="72">
        <v>0</v>
      </c>
      <c r="F73" s="75">
        <v>4609.1</v>
      </c>
      <c r="G73" s="32"/>
      <c r="H73" s="32"/>
    </row>
    <row r="74" spans="1:8" s="37" customFormat="1" ht="16.5">
      <c r="A74" s="71" t="s">
        <v>50</v>
      </c>
      <c r="B74" s="79" t="s">
        <v>14</v>
      </c>
      <c r="C74" s="79" t="s">
        <v>14</v>
      </c>
      <c r="D74" s="72">
        <v>450</v>
      </c>
      <c r="E74" s="72">
        <v>300</v>
      </c>
      <c r="F74" s="72">
        <v>300</v>
      </c>
      <c r="G74" s="36"/>
      <c r="H74" s="36"/>
    </row>
    <row r="75" spans="1:8" s="37" customFormat="1" ht="33">
      <c r="A75" s="97" t="s">
        <v>19</v>
      </c>
      <c r="B75" s="79" t="s">
        <v>14</v>
      </c>
      <c r="C75" s="79" t="s">
        <v>20</v>
      </c>
      <c r="D75" s="72">
        <v>106909.6</v>
      </c>
      <c r="E75" s="72">
        <v>103194.4</v>
      </c>
      <c r="F75" s="72">
        <v>104036.8</v>
      </c>
      <c r="G75" s="36"/>
      <c r="H75" s="36"/>
    </row>
    <row r="76" spans="1:8" s="37" customFormat="1" ht="33">
      <c r="A76" s="73" t="s">
        <v>55</v>
      </c>
      <c r="B76" s="95" t="s">
        <v>14</v>
      </c>
      <c r="C76" s="95" t="s">
        <v>20</v>
      </c>
      <c r="D76" s="75">
        <f>SUM(D78+D77)</f>
        <v>15263.8</v>
      </c>
      <c r="E76" s="75">
        <f>SUM(E78+E77)</f>
        <v>15263.8</v>
      </c>
      <c r="F76" s="75">
        <f>SUM(F78+F77)</f>
        <v>15923.8</v>
      </c>
      <c r="G76" s="36"/>
      <c r="H76" s="36"/>
    </row>
    <row r="77" spans="1:8" s="37" customFormat="1" ht="107.25" customHeight="1">
      <c r="A77" s="73" t="s">
        <v>91</v>
      </c>
      <c r="B77" s="95" t="s">
        <v>14</v>
      </c>
      <c r="C77" s="95" t="s">
        <v>20</v>
      </c>
      <c r="D77" s="75">
        <v>0</v>
      </c>
      <c r="E77" s="75">
        <v>0</v>
      </c>
      <c r="F77" s="75">
        <v>660</v>
      </c>
      <c r="G77" s="36"/>
      <c r="H77" s="36"/>
    </row>
    <row r="78" spans="1:8" s="15" customFormat="1" ht="144" customHeight="1">
      <c r="A78" s="98" t="s">
        <v>63</v>
      </c>
      <c r="B78" s="95" t="s">
        <v>14</v>
      </c>
      <c r="C78" s="95" t="s">
        <v>20</v>
      </c>
      <c r="D78" s="75">
        <v>15263.8</v>
      </c>
      <c r="E78" s="75">
        <v>15263.8</v>
      </c>
      <c r="F78" s="75">
        <v>15263.8</v>
      </c>
      <c r="G78" s="32"/>
      <c r="H78" s="32"/>
    </row>
    <row r="79" spans="1:8" s="15" customFormat="1" ht="23.25" customHeight="1">
      <c r="A79" s="64" t="s">
        <v>34</v>
      </c>
      <c r="B79" s="96" t="s">
        <v>21</v>
      </c>
      <c r="C79" s="96" t="s">
        <v>29</v>
      </c>
      <c r="D79" s="66">
        <f>D80+D88</f>
        <v>81066.1</v>
      </c>
      <c r="E79" s="66">
        <f>E80+E88</f>
        <v>69439.3</v>
      </c>
      <c r="F79" s="66">
        <f>F80+F88</f>
        <v>58533.1</v>
      </c>
      <c r="G79" s="32"/>
      <c r="H79" s="32"/>
    </row>
    <row r="80" spans="1:8" s="15" customFormat="1" ht="16.5">
      <c r="A80" s="71" t="s">
        <v>31</v>
      </c>
      <c r="B80" s="79" t="s">
        <v>21</v>
      </c>
      <c r="C80" s="79" t="s">
        <v>16</v>
      </c>
      <c r="D80" s="72">
        <v>67480.3</v>
      </c>
      <c r="E80" s="72">
        <v>56328.7</v>
      </c>
      <c r="F80" s="72">
        <v>45422.5</v>
      </c>
      <c r="G80" s="32"/>
      <c r="H80" s="32"/>
    </row>
    <row r="81" spans="1:8" s="15" customFormat="1" ht="33">
      <c r="A81" s="73" t="s">
        <v>55</v>
      </c>
      <c r="B81" s="95" t="s">
        <v>21</v>
      </c>
      <c r="C81" s="95" t="s">
        <v>16</v>
      </c>
      <c r="D81" s="75">
        <f>SUM(D86+D82+D83+D84+D85+D87)</f>
        <v>21629.9</v>
      </c>
      <c r="E81" s="75">
        <f>SUM(E86+E82+E83+E84+E85)</f>
        <v>12291.5</v>
      </c>
      <c r="F81" s="75">
        <f>SUM(F86+F82+F83+F84+F85)</f>
        <v>1712.5</v>
      </c>
      <c r="G81" s="32"/>
      <c r="H81" s="32"/>
    </row>
    <row r="82" spans="1:8" s="15" customFormat="1" ht="53.25" customHeight="1">
      <c r="A82" s="99" t="s">
        <v>74</v>
      </c>
      <c r="B82" s="95" t="s">
        <v>21</v>
      </c>
      <c r="C82" s="95" t="s">
        <v>16</v>
      </c>
      <c r="D82" s="75">
        <v>340</v>
      </c>
      <c r="E82" s="75">
        <v>340</v>
      </c>
      <c r="F82" s="75">
        <v>340</v>
      </c>
      <c r="G82" s="32"/>
      <c r="H82" s="32"/>
    </row>
    <row r="83" spans="1:8" s="15" customFormat="1" ht="136.5" customHeight="1">
      <c r="A83" s="99" t="s">
        <v>94</v>
      </c>
      <c r="B83" s="95" t="s">
        <v>21</v>
      </c>
      <c r="C83" s="95" t="s">
        <v>16</v>
      </c>
      <c r="D83" s="75">
        <v>1976.7</v>
      </c>
      <c r="E83" s="75">
        <v>0</v>
      </c>
      <c r="F83" s="75">
        <v>0</v>
      </c>
      <c r="G83" s="32"/>
      <c r="H83" s="32"/>
    </row>
    <row r="84" spans="1:8" s="15" customFormat="1" ht="69" customHeight="1">
      <c r="A84" s="99" t="s">
        <v>93</v>
      </c>
      <c r="B84" s="95" t="s">
        <v>21</v>
      </c>
      <c r="C84" s="95" t="s">
        <v>16</v>
      </c>
      <c r="D84" s="75">
        <v>16752.7</v>
      </c>
      <c r="E84" s="75">
        <v>0</v>
      </c>
      <c r="F84" s="75">
        <v>0</v>
      </c>
      <c r="G84" s="32"/>
      <c r="H84" s="32"/>
    </row>
    <row r="85" spans="1:8" s="15" customFormat="1" ht="33.75" customHeight="1">
      <c r="A85" s="99" t="s">
        <v>92</v>
      </c>
      <c r="B85" s="95" t="s">
        <v>21</v>
      </c>
      <c r="C85" s="95" t="s">
        <v>16</v>
      </c>
      <c r="D85" s="75">
        <v>0</v>
      </c>
      <c r="E85" s="75">
        <v>10579</v>
      </c>
      <c r="F85" s="75">
        <v>0</v>
      </c>
      <c r="G85" s="32"/>
      <c r="H85" s="32"/>
    </row>
    <row r="86" spans="1:8" s="15" customFormat="1" ht="68.25" customHeight="1">
      <c r="A86" s="82" t="s">
        <v>83</v>
      </c>
      <c r="B86" s="95" t="s">
        <v>21</v>
      </c>
      <c r="C86" s="95" t="s">
        <v>16</v>
      </c>
      <c r="D86" s="75">
        <v>1372.5</v>
      </c>
      <c r="E86" s="75">
        <v>1372.5</v>
      </c>
      <c r="F86" s="75">
        <v>1372.5</v>
      </c>
      <c r="G86" s="32"/>
      <c r="H86" s="32"/>
    </row>
    <row r="87" spans="1:8" s="15" customFormat="1" ht="87" customHeight="1">
      <c r="A87" s="82" t="s">
        <v>102</v>
      </c>
      <c r="B87" s="95" t="s">
        <v>21</v>
      </c>
      <c r="C87" s="95" t="s">
        <v>16</v>
      </c>
      <c r="D87" s="75">
        <v>1188</v>
      </c>
      <c r="E87" s="75">
        <v>0</v>
      </c>
      <c r="F87" s="75">
        <v>0</v>
      </c>
      <c r="G87" s="32"/>
      <c r="H87" s="32"/>
    </row>
    <row r="88" spans="1:8" s="15" customFormat="1" ht="33">
      <c r="A88" s="71" t="s">
        <v>35</v>
      </c>
      <c r="B88" s="79" t="s">
        <v>21</v>
      </c>
      <c r="C88" s="79" t="s">
        <v>26</v>
      </c>
      <c r="D88" s="72">
        <v>13585.8</v>
      </c>
      <c r="E88" s="72">
        <v>13110.6</v>
      </c>
      <c r="F88" s="72">
        <v>13110.6</v>
      </c>
      <c r="G88" s="32"/>
      <c r="H88" s="32"/>
    </row>
    <row r="89" spans="1:8" s="15" customFormat="1" ht="16.5">
      <c r="A89" s="100" t="s">
        <v>43</v>
      </c>
      <c r="B89" s="96" t="s">
        <v>20</v>
      </c>
      <c r="C89" s="96" t="s">
        <v>29</v>
      </c>
      <c r="D89" s="66">
        <f>D90+D93</f>
        <v>515.7</v>
      </c>
      <c r="E89" s="66">
        <f>E90+E93</f>
        <v>455.7</v>
      </c>
      <c r="F89" s="66">
        <f>F90+F93</f>
        <v>455.7</v>
      </c>
      <c r="G89" s="32"/>
      <c r="H89" s="32"/>
    </row>
    <row r="90" spans="1:8" s="15" customFormat="1" ht="35.25" customHeight="1">
      <c r="A90" s="94" t="s">
        <v>44</v>
      </c>
      <c r="B90" s="79" t="s">
        <v>20</v>
      </c>
      <c r="C90" s="79" t="s">
        <v>14</v>
      </c>
      <c r="D90" s="72">
        <v>275.7</v>
      </c>
      <c r="E90" s="72">
        <v>275.7</v>
      </c>
      <c r="F90" s="72">
        <v>275.7</v>
      </c>
      <c r="G90" s="32"/>
      <c r="H90" s="32"/>
    </row>
    <row r="91" spans="1:8" s="15" customFormat="1" ht="33">
      <c r="A91" s="73" t="s">
        <v>55</v>
      </c>
      <c r="B91" s="79" t="s">
        <v>20</v>
      </c>
      <c r="C91" s="79" t="s">
        <v>14</v>
      </c>
      <c r="D91" s="75">
        <f>SUM(D92)</f>
        <v>275.7</v>
      </c>
      <c r="E91" s="75">
        <f>SUM(E92)</f>
        <v>275.7</v>
      </c>
      <c r="F91" s="75">
        <f>SUM(F92)</f>
        <v>275.8</v>
      </c>
      <c r="G91" s="32"/>
      <c r="H91" s="32"/>
    </row>
    <row r="92" spans="1:8" s="15" customFormat="1" ht="185.25" customHeight="1">
      <c r="A92" s="82" t="s">
        <v>84</v>
      </c>
      <c r="B92" s="95" t="s">
        <v>20</v>
      </c>
      <c r="C92" s="95" t="s">
        <v>14</v>
      </c>
      <c r="D92" s="75">
        <v>275.7</v>
      </c>
      <c r="E92" s="75">
        <v>275.7</v>
      </c>
      <c r="F92" s="75">
        <v>275.8</v>
      </c>
      <c r="G92" s="31"/>
      <c r="H92" s="31"/>
    </row>
    <row r="93" spans="1:8" s="15" customFormat="1" ht="38.25" customHeight="1">
      <c r="A93" s="94" t="s">
        <v>79</v>
      </c>
      <c r="B93" s="79" t="s">
        <v>20</v>
      </c>
      <c r="C93" s="79" t="s">
        <v>20</v>
      </c>
      <c r="D93" s="72">
        <v>240</v>
      </c>
      <c r="E93" s="72">
        <v>180</v>
      </c>
      <c r="F93" s="72">
        <v>180</v>
      </c>
      <c r="G93" s="31"/>
      <c r="H93" s="31"/>
    </row>
    <row r="94" spans="1:10" s="15" customFormat="1" ht="16.5">
      <c r="A94" s="64" t="s">
        <v>24</v>
      </c>
      <c r="B94" s="96" t="s">
        <v>23</v>
      </c>
      <c r="C94" s="96" t="s">
        <v>29</v>
      </c>
      <c r="D94" s="85">
        <f>D101+D96+D95</f>
        <v>12372.1</v>
      </c>
      <c r="E94" s="85">
        <f>E101+E96+E95</f>
        <v>10252.6</v>
      </c>
      <c r="F94" s="85">
        <f>F101+F96+F95</f>
        <v>10231.1</v>
      </c>
      <c r="G94" s="32"/>
      <c r="H94" s="32"/>
      <c r="J94" s="25"/>
    </row>
    <row r="95" spans="1:10" s="15" customFormat="1" ht="16.5">
      <c r="A95" s="86" t="s">
        <v>73</v>
      </c>
      <c r="B95" s="79" t="s">
        <v>23</v>
      </c>
      <c r="C95" s="79" t="s">
        <v>16</v>
      </c>
      <c r="D95" s="87">
        <v>152.5</v>
      </c>
      <c r="E95" s="87">
        <v>152.5</v>
      </c>
      <c r="F95" s="87">
        <v>152.5</v>
      </c>
      <c r="G95" s="32"/>
      <c r="H95" s="32"/>
      <c r="J95" s="25"/>
    </row>
    <row r="96" spans="1:10" s="15" customFormat="1" ht="20.25" customHeight="1">
      <c r="A96" s="71" t="s">
        <v>25</v>
      </c>
      <c r="B96" s="79" t="s">
        <v>23</v>
      </c>
      <c r="C96" s="79" t="s">
        <v>10</v>
      </c>
      <c r="D96" s="72">
        <v>11138.9</v>
      </c>
      <c r="E96" s="72">
        <v>9024.4</v>
      </c>
      <c r="F96" s="72">
        <v>9002.9</v>
      </c>
      <c r="G96" s="32"/>
      <c r="H96" s="32"/>
      <c r="J96" s="25"/>
    </row>
    <row r="97" spans="1:10" s="15" customFormat="1" ht="33">
      <c r="A97" s="73" t="s">
        <v>55</v>
      </c>
      <c r="B97" s="95" t="s">
        <v>23</v>
      </c>
      <c r="C97" s="95" t="s">
        <v>10</v>
      </c>
      <c r="D97" s="75">
        <f>SUM(D98+D99+D100)</f>
        <v>6658.8</v>
      </c>
      <c r="E97" s="75">
        <f>SUM(E98+E99+E100)</f>
        <v>4649.7</v>
      </c>
      <c r="F97" s="75">
        <f>SUM(F98+F99+F100)</f>
        <v>4628.2</v>
      </c>
      <c r="G97" s="32"/>
      <c r="H97" s="32"/>
      <c r="J97" s="25"/>
    </row>
    <row r="98" spans="1:8" s="15" customFormat="1" ht="132">
      <c r="A98" s="73" t="s">
        <v>63</v>
      </c>
      <c r="B98" s="95" t="s">
        <v>23</v>
      </c>
      <c r="C98" s="95" t="s">
        <v>10</v>
      </c>
      <c r="D98" s="75">
        <v>3999.7</v>
      </c>
      <c r="E98" s="75">
        <v>3999.7</v>
      </c>
      <c r="F98" s="75">
        <v>3999.7</v>
      </c>
      <c r="G98" s="32"/>
      <c r="H98" s="32"/>
    </row>
    <row r="99" spans="1:8" s="14" customFormat="1" ht="31.5" customHeight="1">
      <c r="A99" s="101" t="s">
        <v>72</v>
      </c>
      <c r="B99" s="95" t="s">
        <v>23</v>
      </c>
      <c r="C99" s="95" t="s">
        <v>10</v>
      </c>
      <c r="D99" s="75">
        <v>656.6</v>
      </c>
      <c r="E99" s="75">
        <v>650</v>
      </c>
      <c r="F99" s="75">
        <v>628.5</v>
      </c>
      <c r="G99" s="31"/>
      <c r="H99" s="31"/>
    </row>
    <row r="100" spans="1:8" s="15" customFormat="1" ht="49.5">
      <c r="A100" s="76" t="s">
        <v>95</v>
      </c>
      <c r="B100" s="95" t="s">
        <v>23</v>
      </c>
      <c r="C100" s="95" t="s">
        <v>10</v>
      </c>
      <c r="D100" s="75">
        <v>2002.5</v>
      </c>
      <c r="E100" s="75">
        <v>0</v>
      </c>
      <c r="F100" s="75">
        <v>0</v>
      </c>
      <c r="G100" s="32"/>
      <c r="H100" s="32"/>
    </row>
    <row r="101" spans="1:8" s="15" customFormat="1" ht="36" customHeight="1">
      <c r="A101" s="71" t="s">
        <v>27</v>
      </c>
      <c r="B101" s="79" t="s">
        <v>23</v>
      </c>
      <c r="C101" s="79" t="s">
        <v>22</v>
      </c>
      <c r="D101" s="72">
        <v>1080.7</v>
      </c>
      <c r="E101" s="72">
        <v>1075.7</v>
      </c>
      <c r="F101" s="72">
        <v>1075.7</v>
      </c>
      <c r="G101" s="32"/>
      <c r="H101" s="32"/>
    </row>
    <row r="102" spans="1:8" s="15" customFormat="1" ht="30" customHeight="1">
      <c r="A102" s="73" t="s">
        <v>55</v>
      </c>
      <c r="B102" s="95" t="s">
        <v>23</v>
      </c>
      <c r="C102" s="95" t="s">
        <v>22</v>
      </c>
      <c r="D102" s="75">
        <f>SUM(D103)</f>
        <v>869.7</v>
      </c>
      <c r="E102" s="75">
        <f>SUM(E103)</f>
        <v>869.7</v>
      </c>
      <c r="F102" s="75">
        <f>SUM(F103)</f>
        <v>869.7</v>
      </c>
      <c r="G102" s="32"/>
      <c r="H102" s="32"/>
    </row>
    <row r="103" spans="1:8" s="15" customFormat="1" ht="48.75" customHeight="1">
      <c r="A103" s="76" t="s">
        <v>78</v>
      </c>
      <c r="B103" s="95" t="s">
        <v>23</v>
      </c>
      <c r="C103" s="95" t="s">
        <v>22</v>
      </c>
      <c r="D103" s="75">
        <v>869.7</v>
      </c>
      <c r="E103" s="75">
        <v>869.7</v>
      </c>
      <c r="F103" s="75">
        <v>869.7</v>
      </c>
      <c r="G103" s="32"/>
      <c r="H103" s="32"/>
    </row>
    <row r="104" spans="1:8" s="15" customFormat="1" ht="33">
      <c r="A104" s="102" t="s">
        <v>36</v>
      </c>
      <c r="B104" s="96" t="s">
        <v>30</v>
      </c>
      <c r="C104" s="96" t="s">
        <v>29</v>
      </c>
      <c r="D104" s="66">
        <f>D105</f>
        <v>12213.2</v>
      </c>
      <c r="E104" s="66">
        <f>E105</f>
        <v>7838.7</v>
      </c>
      <c r="F104" s="66">
        <f>F105</f>
        <v>7838.7</v>
      </c>
      <c r="G104" s="32"/>
      <c r="H104" s="32"/>
    </row>
    <row r="105" spans="1:8" s="15" customFormat="1" ht="16.5">
      <c r="A105" s="71" t="s">
        <v>49</v>
      </c>
      <c r="B105" s="79" t="s">
        <v>30</v>
      </c>
      <c r="C105" s="79" t="s">
        <v>16</v>
      </c>
      <c r="D105" s="72">
        <v>12213.2</v>
      </c>
      <c r="E105" s="72">
        <v>7838.7</v>
      </c>
      <c r="F105" s="72">
        <v>7838.7</v>
      </c>
      <c r="G105" s="33"/>
      <c r="H105" s="33"/>
    </row>
    <row r="106" spans="1:8" s="15" customFormat="1" ht="36" customHeight="1">
      <c r="A106" s="73" t="s">
        <v>55</v>
      </c>
      <c r="B106" s="95" t="s">
        <v>30</v>
      </c>
      <c r="C106" s="95" t="s">
        <v>16</v>
      </c>
      <c r="D106" s="75">
        <f>SUM(D107)</f>
        <v>300</v>
      </c>
      <c r="E106" s="75">
        <f>SUM(E107)</f>
        <v>0</v>
      </c>
      <c r="F106" s="75">
        <f>SUM(F107)</f>
        <v>0</v>
      </c>
      <c r="G106" s="32"/>
      <c r="H106" s="32"/>
    </row>
    <row r="107" spans="1:8" s="15" customFormat="1" ht="105" customHeight="1">
      <c r="A107" s="99" t="s">
        <v>96</v>
      </c>
      <c r="B107" s="95" t="s">
        <v>30</v>
      </c>
      <c r="C107" s="95" t="s">
        <v>16</v>
      </c>
      <c r="D107" s="75">
        <v>300</v>
      </c>
      <c r="E107" s="75">
        <v>0</v>
      </c>
      <c r="F107" s="75">
        <v>0</v>
      </c>
      <c r="G107" s="32"/>
      <c r="H107" s="32"/>
    </row>
    <row r="108" spans="1:8" s="15" customFormat="1" ht="102" customHeight="1">
      <c r="A108" s="103" t="s">
        <v>87</v>
      </c>
      <c r="B108" s="96" t="s">
        <v>45</v>
      </c>
      <c r="C108" s="96" t="s">
        <v>29</v>
      </c>
      <c r="D108" s="66">
        <f>D109+D112</f>
        <v>23621.4</v>
      </c>
      <c r="E108" s="66">
        <f>E109+E112</f>
        <v>22489.8</v>
      </c>
      <c r="F108" s="66">
        <f>F109+F112</f>
        <v>21904.7</v>
      </c>
      <c r="G108" s="32"/>
      <c r="H108" s="32"/>
    </row>
    <row r="109" spans="1:8" s="15" customFormat="1" ht="72.75" customHeight="1">
      <c r="A109" s="94" t="s">
        <v>46</v>
      </c>
      <c r="B109" s="104">
        <v>14</v>
      </c>
      <c r="C109" s="104">
        <v>1</v>
      </c>
      <c r="D109" s="105">
        <v>9187.7</v>
      </c>
      <c r="E109" s="105">
        <v>8822.4</v>
      </c>
      <c r="F109" s="72">
        <v>9009.6</v>
      </c>
      <c r="G109" s="32"/>
      <c r="H109" s="32"/>
    </row>
    <row r="110" spans="1:8" s="15" customFormat="1" ht="33">
      <c r="A110" s="73" t="s">
        <v>55</v>
      </c>
      <c r="B110" s="106">
        <v>14</v>
      </c>
      <c r="C110" s="106">
        <v>1</v>
      </c>
      <c r="D110" s="107">
        <v>2091.2</v>
      </c>
      <c r="E110" s="107">
        <v>1844.7</v>
      </c>
      <c r="F110" s="75">
        <v>1897.8</v>
      </c>
      <c r="G110" s="32"/>
      <c r="H110" s="32"/>
    </row>
    <row r="111" spans="1:8" s="16" customFormat="1" ht="120.75" customHeight="1">
      <c r="A111" s="82" t="s">
        <v>64</v>
      </c>
      <c r="B111" s="106">
        <v>14</v>
      </c>
      <c r="C111" s="106">
        <v>1</v>
      </c>
      <c r="D111" s="107">
        <v>2091.2</v>
      </c>
      <c r="E111" s="107">
        <v>1844.7</v>
      </c>
      <c r="F111" s="75">
        <v>1897.8</v>
      </c>
      <c r="G111" s="32"/>
      <c r="H111" s="32"/>
    </row>
    <row r="112" spans="1:8" s="16" customFormat="1" ht="16.5">
      <c r="A112" s="94" t="s">
        <v>47</v>
      </c>
      <c r="B112" s="104">
        <v>14</v>
      </c>
      <c r="C112" s="104">
        <v>2</v>
      </c>
      <c r="D112" s="105">
        <v>14433.7</v>
      </c>
      <c r="E112" s="105">
        <v>13667.4</v>
      </c>
      <c r="F112" s="72">
        <v>12895.1</v>
      </c>
      <c r="G112" s="32"/>
      <c r="H112" s="32"/>
    </row>
    <row r="113" spans="1:8" s="16" customFormat="1" ht="16.5">
      <c r="A113" s="94" t="s">
        <v>52</v>
      </c>
      <c r="B113" s="104"/>
      <c r="C113" s="104"/>
      <c r="D113" s="66">
        <f>D33+D46+D54+D56+D79+D89+D94+D104+D108+D35+D13</f>
        <v>680136</v>
      </c>
      <c r="E113" s="66">
        <f>E33+E46+E54+E56+E79+E89+E94+E104+E108+E35+E13</f>
        <v>629126.5</v>
      </c>
      <c r="F113" s="66">
        <f>F33+F46+F54+F56+F79+F89+F94+F104+F108+F35+F13</f>
        <v>620497</v>
      </c>
      <c r="G113" s="31"/>
      <c r="H113" s="31"/>
    </row>
    <row r="114" spans="1:8" s="16" customFormat="1" ht="33">
      <c r="A114" s="73" t="s">
        <v>55</v>
      </c>
      <c r="B114" s="106"/>
      <c r="C114" s="106"/>
      <c r="D114" s="117">
        <f>SUM(D110+D106+D102+D97+D91+D81+D76+D26+D21+D17+D39+D43+D58+D62+D51+D48)</f>
        <v>327476.1</v>
      </c>
      <c r="E114" s="117">
        <f>SUM(E110+E106+E102+E97+E91+E81+E76+E26+E21+E17+E39+E43+E58+E62+E51)</f>
        <v>305350.5</v>
      </c>
      <c r="F114" s="117">
        <f>SUM(F110+F106+F102+F97+F91+F81+F76+F26+F21+F17+F39+F43+F58+F62+F51+F72)</f>
        <v>295013.5</v>
      </c>
      <c r="G114" s="31"/>
      <c r="H114" s="31"/>
    </row>
    <row r="115" spans="1:8" s="16" customFormat="1" ht="20.25" customHeight="1">
      <c r="A115" s="94" t="s">
        <v>53</v>
      </c>
      <c r="B115" s="104"/>
      <c r="C115" s="104"/>
      <c r="D115" s="108">
        <v>0</v>
      </c>
      <c r="E115" s="109">
        <v>34186.7</v>
      </c>
      <c r="F115" s="110">
        <v>49874.3</v>
      </c>
      <c r="G115" s="31"/>
      <c r="H115" s="31"/>
    </row>
    <row r="116" spans="1:8" s="16" customFormat="1" ht="16.5">
      <c r="A116" s="64" t="s">
        <v>28</v>
      </c>
      <c r="B116" s="111"/>
      <c r="C116" s="111"/>
      <c r="D116" s="112">
        <f>SUM(D113+D115)</f>
        <v>680136</v>
      </c>
      <c r="E116" s="112">
        <f>SUM(E113+E115)</f>
        <v>663313.2</v>
      </c>
      <c r="F116" s="112">
        <f>SUM(F113+F115)</f>
        <v>670371.3</v>
      </c>
      <c r="G116" s="31"/>
      <c r="H116" s="31"/>
    </row>
    <row r="117" spans="1:8" s="16" customFormat="1" ht="16.5">
      <c r="A117" s="39"/>
      <c r="B117" s="49"/>
      <c r="C117" s="49"/>
      <c r="D117" s="50"/>
      <c r="E117" s="50"/>
      <c r="F117" s="50"/>
      <c r="G117" s="31"/>
      <c r="H117" s="31"/>
    </row>
    <row r="118" spans="1:8" s="16" customFormat="1" ht="16.5">
      <c r="A118" s="39"/>
      <c r="B118" s="49"/>
      <c r="C118" s="49"/>
      <c r="D118" s="50"/>
      <c r="E118" s="50"/>
      <c r="F118" s="50"/>
      <c r="G118" s="32"/>
      <c r="H118" s="32"/>
    </row>
    <row r="119" spans="1:8" s="16" customFormat="1" ht="18.75">
      <c r="A119" s="40"/>
      <c r="B119" s="40"/>
      <c r="C119" s="40"/>
      <c r="D119" s="40"/>
      <c r="E119" s="40"/>
      <c r="F119" s="41"/>
      <c r="G119" s="32"/>
      <c r="H119" s="32"/>
    </row>
    <row r="120" spans="1:8" s="16" customFormat="1" ht="16.5">
      <c r="A120" s="42"/>
      <c r="B120" s="43"/>
      <c r="C120" s="43"/>
      <c r="D120" s="43"/>
      <c r="E120" s="43"/>
      <c r="F120" s="44"/>
      <c r="G120" s="32"/>
      <c r="H120" s="32"/>
    </row>
    <row r="121" spans="1:8" s="19" customFormat="1" ht="16.5">
      <c r="A121" s="42"/>
      <c r="B121" s="43"/>
      <c r="C121" s="43"/>
      <c r="D121" s="43"/>
      <c r="E121" s="43"/>
      <c r="F121" s="45"/>
      <c r="G121" s="31"/>
      <c r="H121" s="31"/>
    </row>
    <row r="122" spans="1:10" s="16" customFormat="1" ht="16.5">
      <c r="A122" s="42"/>
      <c r="B122" s="43"/>
      <c r="C122" s="43"/>
      <c r="D122" s="43"/>
      <c r="E122" s="43"/>
      <c r="F122" s="45"/>
      <c r="G122" s="32"/>
      <c r="H122" s="32"/>
      <c r="J122" s="24"/>
    </row>
    <row r="123" spans="1:10" s="16" customFormat="1" ht="16.5">
      <c r="A123" s="42"/>
      <c r="B123" s="43"/>
      <c r="C123" s="43"/>
      <c r="D123" s="43"/>
      <c r="E123" s="43"/>
      <c r="F123" s="45"/>
      <c r="G123" s="32"/>
      <c r="H123" s="32"/>
      <c r="J123" s="24"/>
    </row>
    <row r="124" spans="1:10" s="16" customFormat="1" ht="16.5">
      <c r="A124" s="42"/>
      <c r="B124" s="43"/>
      <c r="C124" s="43"/>
      <c r="D124" s="43"/>
      <c r="E124" s="43"/>
      <c r="F124" s="45"/>
      <c r="G124" s="32"/>
      <c r="H124" s="32"/>
      <c r="J124" s="38"/>
    </row>
    <row r="125" spans="1:10" s="16" customFormat="1" ht="16.5">
      <c r="A125" s="42"/>
      <c r="B125" s="43"/>
      <c r="C125" s="43"/>
      <c r="D125" s="43"/>
      <c r="E125" s="43"/>
      <c r="F125" s="45"/>
      <c r="G125" s="32"/>
      <c r="H125" s="32"/>
      <c r="J125" s="24"/>
    </row>
    <row r="126" spans="1:10" s="16" customFormat="1" ht="16.5">
      <c r="A126" s="42"/>
      <c r="B126" s="43"/>
      <c r="C126" s="43"/>
      <c r="D126" s="43"/>
      <c r="E126" s="43"/>
      <c r="F126" s="45"/>
      <c r="G126" s="32"/>
      <c r="H126" s="32"/>
      <c r="J126" s="24"/>
    </row>
    <row r="127" spans="1:10" s="16" customFormat="1" ht="16.5">
      <c r="A127" s="42"/>
      <c r="B127" s="43"/>
      <c r="C127" s="43"/>
      <c r="D127" s="43"/>
      <c r="E127" s="43"/>
      <c r="F127" s="45"/>
      <c r="G127" s="32"/>
      <c r="H127" s="32"/>
      <c r="J127" s="24"/>
    </row>
    <row r="128" spans="1:8" s="22" customFormat="1" ht="18">
      <c r="A128" s="42"/>
      <c r="B128" s="43"/>
      <c r="C128" s="43"/>
      <c r="D128" s="43"/>
      <c r="E128" s="43"/>
      <c r="F128" s="45"/>
      <c r="G128" s="35"/>
      <c r="H128" s="35"/>
    </row>
    <row r="129" spans="1:8" s="22" customFormat="1" ht="18.75">
      <c r="A129" s="46"/>
      <c r="B129" s="47"/>
      <c r="C129" s="47"/>
      <c r="D129" s="47"/>
      <c r="E129" s="47"/>
      <c r="F129" s="48"/>
      <c r="G129" s="35"/>
      <c r="H129" s="35"/>
    </row>
    <row r="130" spans="1:8" s="22" customFormat="1" ht="18.75">
      <c r="A130" s="46"/>
      <c r="B130" s="47"/>
      <c r="C130" s="47"/>
      <c r="D130" s="47"/>
      <c r="E130" s="47"/>
      <c r="F130" s="48"/>
      <c r="G130" s="35"/>
      <c r="H130" s="35"/>
    </row>
    <row r="131" spans="1:8" s="22" customFormat="1" ht="18.75">
      <c r="A131" s="46"/>
      <c r="B131" s="47"/>
      <c r="C131" s="47"/>
      <c r="D131" s="47"/>
      <c r="E131" s="47"/>
      <c r="F131" s="48"/>
      <c r="G131" s="23"/>
      <c r="H131" s="23"/>
    </row>
    <row r="132" spans="1:8" s="15" customFormat="1" ht="18.75">
      <c r="A132" s="46"/>
      <c r="B132" s="47"/>
      <c r="C132" s="47"/>
      <c r="D132" s="47"/>
      <c r="E132" s="47"/>
      <c r="F132" s="47"/>
      <c r="G132" s="26"/>
      <c r="H132" s="26"/>
    </row>
    <row r="133" spans="1:8" s="15" customFormat="1" ht="18.75">
      <c r="A133" s="46"/>
      <c r="B133" s="47"/>
      <c r="C133" s="47"/>
      <c r="D133" s="47"/>
      <c r="E133" s="47"/>
      <c r="F133" s="47"/>
      <c r="G133" s="17"/>
      <c r="H133" s="17"/>
    </row>
    <row r="134" spans="1:8" s="18" customFormat="1" ht="18.75">
      <c r="A134" s="46"/>
      <c r="B134" s="47"/>
      <c r="C134" s="47"/>
      <c r="D134" s="47"/>
      <c r="E134" s="47"/>
      <c r="F134" s="47"/>
      <c r="G134" s="17"/>
      <c r="H134" s="17"/>
    </row>
    <row r="135" spans="1:8" s="15" customFormat="1" ht="18.75">
      <c r="A135" s="1"/>
      <c r="B135" s="2"/>
      <c r="C135" s="2"/>
      <c r="D135" s="2"/>
      <c r="E135" s="2"/>
      <c r="F135" s="2"/>
      <c r="G135" s="17"/>
      <c r="H135" s="17"/>
    </row>
    <row r="136" spans="1:8" s="15" customFormat="1" ht="18.75">
      <c r="A136" s="1"/>
      <c r="B136" s="2"/>
      <c r="C136" s="2"/>
      <c r="D136" s="2"/>
      <c r="E136" s="2"/>
      <c r="F136" s="2"/>
      <c r="G136" s="17"/>
      <c r="H136" s="17"/>
    </row>
    <row r="137" spans="1:8" s="15" customFormat="1" ht="18.75">
      <c r="A137" s="1"/>
      <c r="B137" s="2"/>
      <c r="C137" s="2"/>
      <c r="D137" s="2"/>
      <c r="E137" s="2"/>
      <c r="F137" s="2"/>
      <c r="G137" s="17"/>
      <c r="H137" s="17"/>
    </row>
    <row r="138" spans="1:8" s="15" customFormat="1" ht="18.75">
      <c r="A138" s="1"/>
      <c r="B138" s="2"/>
      <c r="C138" s="2"/>
      <c r="D138" s="2"/>
      <c r="E138" s="2"/>
      <c r="F138" s="2"/>
      <c r="G138" s="17"/>
      <c r="H138" s="17"/>
    </row>
    <row r="139" spans="1:8" s="15" customFormat="1" ht="18.75">
      <c r="A139" s="1"/>
      <c r="B139" s="2"/>
      <c r="C139" s="2"/>
      <c r="D139" s="2"/>
      <c r="E139" s="2"/>
      <c r="F139" s="2"/>
      <c r="G139" s="17"/>
      <c r="H139" s="17"/>
    </row>
    <row r="140" spans="1:8" s="15" customFormat="1" ht="18.75">
      <c r="A140" s="1"/>
      <c r="B140" s="2"/>
      <c r="C140" s="2"/>
      <c r="D140" s="2"/>
      <c r="E140" s="2"/>
      <c r="F140" s="2"/>
      <c r="G140" s="17"/>
      <c r="H140" s="17"/>
    </row>
    <row r="141" spans="7:8" ht="18.75">
      <c r="G141" s="9"/>
      <c r="H141" s="9"/>
    </row>
    <row r="142" spans="7:8" ht="18.75">
      <c r="G142" s="9"/>
      <c r="H142" s="9"/>
    </row>
    <row r="143" spans="7:8" ht="18.75">
      <c r="G143" s="9"/>
      <c r="H143" s="9"/>
    </row>
    <row r="144" spans="1:8" s="5" customFormat="1" ht="18.75">
      <c r="A144" s="1"/>
      <c r="B144" s="2"/>
      <c r="C144" s="2"/>
      <c r="D144" s="2"/>
      <c r="E144" s="2"/>
      <c r="F144" s="2"/>
      <c r="G144" s="2"/>
      <c r="H144" s="2"/>
    </row>
    <row r="145" s="2" customFormat="1" ht="18.75">
      <c r="A145" s="1"/>
    </row>
    <row r="146" s="2" customFormat="1" ht="18.75">
      <c r="A146" s="1"/>
    </row>
    <row r="147" s="2" customFormat="1" ht="18.75">
      <c r="A147" s="1"/>
    </row>
    <row r="148" s="2" customFormat="1" ht="18.75">
      <c r="A148" s="1"/>
    </row>
    <row r="149" s="2" customFormat="1" ht="18.75">
      <c r="A149" s="1"/>
    </row>
    <row r="150" s="2" customFormat="1" ht="18.75">
      <c r="A150" s="1"/>
    </row>
    <row r="151" s="2" customFormat="1" ht="18.75">
      <c r="A151" s="1"/>
    </row>
    <row r="152" s="2" customFormat="1" ht="18.75">
      <c r="A152" s="1"/>
    </row>
    <row r="153" s="2" customFormat="1" ht="18.75">
      <c r="A153" s="1"/>
    </row>
    <row r="154" s="2" customFormat="1" ht="18.75">
      <c r="A154" s="1"/>
    </row>
    <row r="155" s="2" customFormat="1" ht="18.75">
      <c r="A155" s="1"/>
    </row>
    <row r="156" s="2" customFormat="1" ht="18.75">
      <c r="A156" s="1"/>
    </row>
    <row r="157" s="2" customFormat="1" ht="18.75">
      <c r="A157" s="1"/>
    </row>
    <row r="158" s="2" customFormat="1" ht="18.75">
      <c r="A158" s="1"/>
    </row>
    <row r="159" spans="1:253" s="3" customFormat="1" ht="18.75">
      <c r="A159" s="1"/>
      <c r="B159" s="2"/>
      <c r="C159" s="2"/>
      <c r="D159" s="2"/>
      <c r="E159" s="2"/>
      <c r="F159" s="2"/>
      <c r="G159" s="2"/>
      <c r="H159" s="2"/>
      <c r="I159" s="7"/>
      <c r="J159" s="7"/>
      <c r="K159" s="7"/>
      <c r="L159" s="7"/>
      <c r="M159" s="7"/>
      <c r="N159" s="7"/>
      <c r="O159" s="7"/>
      <c r="P159" s="10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</row>
    <row r="232" spans="1:8" s="4" customFormat="1" ht="18.75">
      <c r="A232" s="1"/>
      <c r="B232" s="2"/>
      <c r="C232" s="2"/>
      <c r="D232" s="2"/>
      <c r="E232" s="2"/>
      <c r="F232" s="2"/>
      <c r="G232" s="2"/>
      <c r="H232" s="2"/>
    </row>
    <row r="253" spans="1:8" s="4" customFormat="1" ht="18.75">
      <c r="A253" s="1"/>
      <c r="B253" s="2"/>
      <c r="C253" s="2"/>
      <c r="D253" s="2"/>
      <c r="E253" s="2"/>
      <c r="F253" s="2"/>
      <c r="G253" s="2"/>
      <c r="H253" s="2"/>
    </row>
    <row r="254" s="2" customFormat="1" ht="18.75">
      <c r="A254" s="1"/>
    </row>
    <row r="255" spans="1:8" s="8" customFormat="1" ht="18.75">
      <c r="A255" s="1"/>
      <c r="B255" s="2"/>
      <c r="C255" s="2"/>
      <c r="D255" s="2"/>
      <c r="E255" s="2"/>
      <c r="F255" s="2"/>
      <c r="G255" s="2"/>
      <c r="H255" s="2"/>
    </row>
    <row r="256" spans="1:8" s="8" customFormat="1" ht="18.75">
      <c r="A256" s="1"/>
      <c r="B256" s="2"/>
      <c r="C256" s="2"/>
      <c r="D256" s="2"/>
      <c r="E256" s="2"/>
      <c r="F256" s="2"/>
      <c r="G256" s="2"/>
      <c r="H256" s="2"/>
    </row>
    <row r="257" spans="1:8" s="8" customFormat="1" ht="18.75">
      <c r="A257" s="1"/>
      <c r="B257" s="2"/>
      <c r="C257" s="2"/>
      <c r="D257" s="2"/>
      <c r="E257" s="2"/>
      <c r="F257" s="2"/>
      <c r="G257" s="2"/>
      <c r="H257" s="2"/>
    </row>
    <row r="258" spans="1:8" s="8" customFormat="1" ht="18.75">
      <c r="A258" s="1"/>
      <c r="B258" s="2"/>
      <c r="C258" s="2"/>
      <c r="D258" s="2"/>
      <c r="E258" s="2"/>
      <c r="F258" s="2"/>
      <c r="G258" s="2"/>
      <c r="H258" s="2"/>
    </row>
    <row r="259" spans="1:8" s="8" customFormat="1" ht="18.75">
      <c r="A259" s="1"/>
      <c r="B259" s="2"/>
      <c r="C259" s="2"/>
      <c r="D259" s="2"/>
      <c r="E259" s="2"/>
      <c r="F259" s="2"/>
      <c r="G259" s="2"/>
      <c r="H259" s="2"/>
    </row>
    <row r="260" spans="1:8" s="8" customFormat="1" ht="18.75">
      <c r="A260" s="1"/>
      <c r="B260" s="2"/>
      <c r="C260" s="2"/>
      <c r="D260" s="2"/>
      <c r="E260" s="2"/>
      <c r="F260" s="2"/>
      <c r="G260" s="2"/>
      <c r="H260" s="2"/>
    </row>
    <row r="261" spans="1:8" s="8" customFormat="1" ht="18.75">
      <c r="A261" s="1"/>
      <c r="B261" s="2"/>
      <c r="C261" s="2"/>
      <c r="D261" s="2"/>
      <c r="E261" s="2"/>
      <c r="F261" s="2"/>
      <c r="G261" s="2"/>
      <c r="H261" s="2"/>
    </row>
    <row r="262" spans="1:8" s="8" customFormat="1" ht="18.75">
      <c r="A262" s="1"/>
      <c r="B262" s="2"/>
      <c r="C262" s="2"/>
      <c r="D262" s="2"/>
      <c r="E262" s="2"/>
      <c r="F262" s="2"/>
      <c r="G262" s="2"/>
      <c r="H262" s="2"/>
    </row>
    <row r="263" spans="1:8" s="8" customFormat="1" ht="18.75">
      <c r="A263" s="1"/>
      <c r="B263" s="2"/>
      <c r="C263" s="2"/>
      <c r="D263" s="2"/>
      <c r="E263" s="2"/>
      <c r="F263" s="2"/>
      <c r="G263" s="2"/>
      <c r="H263" s="2"/>
    </row>
    <row r="264" spans="1:8" s="8" customFormat="1" ht="18.75">
      <c r="A264" s="1"/>
      <c r="B264" s="2"/>
      <c r="C264" s="2"/>
      <c r="D264" s="2"/>
      <c r="E264" s="2"/>
      <c r="F264" s="2"/>
      <c r="G264" s="2"/>
      <c r="H264" s="2"/>
    </row>
    <row r="265" spans="1:8" s="8" customFormat="1" ht="18.75">
      <c r="A265" s="1"/>
      <c r="B265" s="2"/>
      <c r="C265" s="2"/>
      <c r="D265" s="2"/>
      <c r="E265" s="2"/>
      <c r="F265" s="2"/>
      <c r="G265" s="2"/>
      <c r="H265" s="2"/>
    </row>
    <row r="266" spans="1:8" s="8" customFormat="1" ht="18.75">
      <c r="A266" s="1"/>
      <c r="B266" s="2"/>
      <c r="C266" s="2"/>
      <c r="D266" s="2"/>
      <c r="E266" s="2"/>
      <c r="F266" s="2"/>
      <c r="G266" s="2"/>
      <c r="H266" s="2"/>
    </row>
    <row r="267" spans="1:8" s="8" customFormat="1" ht="18.75">
      <c r="A267" s="1"/>
      <c r="B267" s="2"/>
      <c r="C267" s="2"/>
      <c r="D267" s="2"/>
      <c r="E267" s="2"/>
      <c r="F267" s="2"/>
      <c r="G267" s="2"/>
      <c r="H267" s="2"/>
    </row>
    <row r="268" spans="1:8" s="8" customFormat="1" ht="18.75">
      <c r="A268" s="1"/>
      <c r="B268" s="2"/>
      <c r="C268" s="2"/>
      <c r="D268" s="2"/>
      <c r="E268" s="2"/>
      <c r="F268" s="2"/>
      <c r="G268" s="2"/>
      <c r="H268" s="2"/>
    </row>
    <row r="269" spans="1:8" s="8" customFormat="1" ht="18.75">
      <c r="A269" s="1"/>
      <c r="B269" s="2"/>
      <c r="C269" s="2"/>
      <c r="D269" s="2"/>
      <c r="E269" s="2"/>
      <c r="F269" s="2"/>
      <c r="G269" s="2"/>
      <c r="H269" s="2"/>
    </row>
    <row r="270" spans="1:8" s="8" customFormat="1" ht="18.75">
      <c r="A270" s="1"/>
      <c r="B270" s="2"/>
      <c r="C270" s="2"/>
      <c r="D270" s="2"/>
      <c r="E270" s="2"/>
      <c r="F270" s="2"/>
      <c r="G270" s="2"/>
      <c r="H270" s="2"/>
    </row>
    <row r="271" spans="1:8" s="8" customFormat="1" ht="18.75">
      <c r="A271" s="1"/>
      <c r="B271" s="2"/>
      <c r="C271" s="2"/>
      <c r="D271" s="2"/>
      <c r="E271" s="2"/>
      <c r="F271" s="2"/>
      <c r="G271" s="2"/>
      <c r="H271" s="2"/>
    </row>
    <row r="272" spans="1:8" s="8" customFormat="1" ht="18.75">
      <c r="A272" s="1"/>
      <c r="B272" s="2"/>
      <c r="C272" s="2"/>
      <c r="D272" s="2"/>
      <c r="E272" s="2"/>
      <c r="F272" s="2"/>
      <c r="G272" s="2"/>
      <c r="H272" s="2"/>
    </row>
    <row r="273" spans="1:8" s="8" customFormat="1" ht="18.75">
      <c r="A273" s="1"/>
      <c r="B273" s="2"/>
      <c r="C273" s="2"/>
      <c r="D273" s="2"/>
      <c r="E273" s="2"/>
      <c r="F273" s="2"/>
      <c r="G273" s="2"/>
      <c r="H273" s="2"/>
    </row>
    <row r="274" spans="1:8" s="8" customFormat="1" ht="18.75">
      <c r="A274" s="1"/>
      <c r="B274" s="2"/>
      <c r="C274" s="2"/>
      <c r="D274" s="2"/>
      <c r="E274" s="2"/>
      <c r="F274" s="2"/>
      <c r="G274" s="2"/>
      <c r="H274" s="2"/>
    </row>
    <row r="275" spans="1:8" s="8" customFormat="1" ht="18.75">
      <c r="A275" s="1"/>
      <c r="B275" s="2"/>
      <c r="C275" s="2"/>
      <c r="D275" s="2"/>
      <c r="E275" s="2"/>
      <c r="F275" s="2"/>
      <c r="G275" s="2"/>
      <c r="H275" s="2"/>
    </row>
    <row r="276" s="2" customFormat="1" ht="18.75">
      <c r="A276" s="1"/>
    </row>
    <row r="277" spans="1:8" s="8" customFormat="1" ht="18.75">
      <c r="A277" s="1"/>
      <c r="B277" s="2"/>
      <c r="C277" s="2"/>
      <c r="D277" s="2"/>
      <c r="E277" s="2"/>
      <c r="F277" s="2"/>
      <c r="G277" s="2"/>
      <c r="H277" s="2"/>
    </row>
    <row r="278" spans="1:8" s="8" customFormat="1" ht="18.75">
      <c r="A278" s="1"/>
      <c r="B278" s="2"/>
      <c r="C278" s="2"/>
      <c r="D278" s="2"/>
      <c r="E278" s="2"/>
      <c r="F278" s="2"/>
      <c r="G278" s="2"/>
      <c r="H278" s="2"/>
    </row>
    <row r="279" spans="1:8" s="8" customFormat="1" ht="18.75">
      <c r="A279" s="1"/>
      <c r="B279" s="2"/>
      <c r="C279" s="2"/>
      <c r="D279" s="2"/>
      <c r="E279" s="2"/>
      <c r="F279" s="2"/>
      <c r="G279" s="2"/>
      <c r="H279" s="2"/>
    </row>
    <row r="280" spans="1:8" s="8" customFormat="1" ht="18.75">
      <c r="A280" s="1"/>
      <c r="B280" s="2"/>
      <c r="C280" s="2"/>
      <c r="D280" s="2"/>
      <c r="E280" s="2"/>
      <c r="F280" s="2"/>
      <c r="G280" s="2"/>
      <c r="H280" s="2"/>
    </row>
    <row r="281" spans="1:8" s="8" customFormat="1" ht="18.75">
      <c r="A281" s="1"/>
      <c r="B281" s="2"/>
      <c r="C281" s="2"/>
      <c r="D281" s="2"/>
      <c r="E281" s="2"/>
      <c r="F281" s="2"/>
      <c r="G281" s="2"/>
      <c r="H281" s="2"/>
    </row>
    <row r="282" spans="1:8" s="8" customFormat="1" ht="18.75">
      <c r="A282" s="1"/>
      <c r="B282" s="2"/>
      <c r="C282" s="2"/>
      <c r="D282" s="2"/>
      <c r="E282" s="2"/>
      <c r="F282" s="2"/>
      <c r="G282" s="2"/>
      <c r="H282" s="2"/>
    </row>
    <row r="283" spans="1:8" s="8" customFormat="1" ht="18.75">
      <c r="A283" s="1"/>
      <c r="B283" s="2"/>
      <c r="C283" s="2"/>
      <c r="D283" s="2"/>
      <c r="E283" s="2"/>
      <c r="F283" s="2"/>
      <c r="G283" s="2"/>
      <c r="H283" s="2"/>
    </row>
    <row r="284" spans="1:8" s="4" customFormat="1" ht="18.75">
      <c r="A284" s="1"/>
      <c r="B284" s="2"/>
      <c r="C284" s="2"/>
      <c r="D284" s="2"/>
      <c r="E284" s="2"/>
      <c r="F284" s="2"/>
      <c r="G284" s="2"/>
      <c r="H284" s="2"/>
    </row>
    <row r="285" spans="1:8" s="4" customFormat="1" ht="18.75">
      <c r="A285" s="1"/>
      <c r="B285" s="2"/>
      <c r="C285" s="2"/>
      <c r="D285" s="2"/>
      <c r="E285" s="2"/>
      <c r="F285" s="2"/>
      <c r="G285" s="2"/>
      <c r="H285" s="2"/>
    </row>
    <row r="286" spans="1:8" s="4" customFormat="1" ht="18.75">
      <c r="A286" s="1"/>
      <c r="B286" s="2"/>
      <c r="C286" s="2"/>
      <c r="D286" s="2"/>
      <c r="E286" s="2"/>
      <c r="F286" s="2"/>
      <c r="G286" s="2"/>
      <c r="H286" s="2"/>
    </row>
    <row r="367" spans="1:8" s="6" customFormat="1" ht="18.75">
      <c r="A367" s="1"/>
      <c r="B367" s="2"/>
      <c r="C367" s="2"/>
      <c r="D367" s="2"/>
      <c r="E367" s="2"/>
      <c r="F367" s="2"/>
      <c r="G367" s="2"/>
      <c r="H367" s="2"/>
    </row>
    <row r="368" spans="1:8" s="6" customFormat="1" ht="18.75">
      <c r="A368" s="1"/>
      <c r="B368" s="2"/>
      <c r="C368" s="2"/>
      <c r="D368" s="2"/>
      <c r="E368" s="2"/>
      <c r="F368" s="2"/>
      <c r="G368" s="2"/>
      <c r="H368" s="2"/>
    </row>
    <row r="369" s="2" customFormat="1" ht="18.75">
      <c r="A369" s="1"/>
    </row>
    <row r="370" s="2" customFormat="1" ht="18.75">
      <c r="A370" s="1"/>
    </row>
    <row r="371" s="2" customFormat="1" ht="18.75">
      <c r="A371" s="1"/>
    </row>
    <row r="372" s="2" customFormat="1" ht="18.75">
      <c r="A372" s="1"/>
    </row>
    <row r="373" s="2" customFormat="1" ht="18.75">
      <c r="A373" s="1"/>
    </row>
    <row r="374" s="2" customFormat="1" ht="18.75">
      <c r="A374" s="1"/>
    </row>
    <row r="375" s="2" customFormat="1" ht="18.75">
      <c r="A375" s="1"/>
    </row>
    <row r="376" s="2" customFormat="1" ht="18.75">
      <c r="A376" s="1"/>
    </row>
    <row r="377" s="2" customFormat="1" ht="18.75">
      <c r="A377" s="1"/>
    </row>
    <row r="378" s="2" customFormat="1" ht="18.75">
      <c r="A378" s="1"/>
    </row>
    <row r="379" s="2" customFormat="1" ht="18.75">
      <c r="A379" s="1"/>
    </row>
    <row r="380" s="2" customFormat="1" ht="18.75">
      <c r="A380" s="1"/>
    </row>
    <row r="381" s="2" customFormat="1" ht="18.75">
      <c r="A381" s="1"/>
    </row>
    <row r="382" s="2" customFormat="1" ht="18.75">
      <c r="A382" s="1"/>
    </row>
    <row r="383" spans="1:8" s="11" customFormat="1" ht="20.25">
      <c r="A383" s="1"/>
      <c r="B383" s="2"/>
      <c r="C383" s="2"/>
      <c r="D383" s="2"/>
      <c r="E383" s="2"/>
      <c r="F383" s="2"/>
      <c r="G383" s="2"/>
      <c r="H383" s="2"/>
    </row>
  </sheetData>
  <sheetProtection/>
  <mergeCells count="2">
    <mergeCell ref="B4:F6"/>
    <mergeCell ref="A7:F9"/>
  </mergeCells>
  <printOptions/>
  <pageMargins left="0.7086614173228347" right="0.2755905511811024" top="0.5511811023622047" bottom="0.2755905511811024" header="0.5118110236220472" footer="0.31496062992125984"/>
  <pageSetup horizontalDpi="600" verticalDpi="600" orientation="portrait" paperSize="9" scale="84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2021-03-04T12:03:01Z</cp:lastPrinted>
  <dcterms:created xsi:type="dcterms:W3CDTF">2008-09-02T06:53:30Z</dcterms:created>
  <dcterms:modified xsi:type="dcterms:W3CDTF">2021-03-20T08:28:34Z</dcterms:modified>
  <cp:category/>
  <cp:version/>
  <cp:contentType/>
  <cp:contentStatus/>
</cp:coreProperties>
</file>