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КФСР" sheetId="1" r:id="rId1"/>
  </sheets>
  <definedNames>
    <definedName name="_xlnm.Print_Area" localSheetId="0">'КФСР'!$A$1:$F$141</definedName>
  </definedNames>
  <calcPr fullCalcOnLoad="1" fullPrecision="0"/>
</workbook>
</file>

<file path=xl/sharedStrings.xml><?xml version="1.0" encoding="utf-8"?>
<sst xmlns="http://schemas.openxmlformats.org/spreadsheetml/2006/main" count="278" uniqueCount="109">
  <si>
    <t>Наименование</t>
  </si>
  <si>
    <t>ОБЩЕГОСУДАРСТВЕННЫЕ ВОПРОСЫ</t>
  </si>
  <si>
    <t>Функционирование законодательных (представительных) органов государственной 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</si>
  <si>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</si>
  <si>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</si>
  <si>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</si>
  <si>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</si>
  <si>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</si>
  <si>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</si>
  <si>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</si>
  <si>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03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</si>
  <si>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</si>
  <si>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</si>
  <si>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</si>
  <si>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07</t>
  </si>
  <si>
    <t>Дошкольное образование</t>
  </si>
  <si>
    <t>01</t>
  </si>
  <si>
    <t>Общее образование</t>
  </si>
  <si>
    <t>02</t>
  </si>
  <si>
    <t>Другие вопросы в области образования</t>
  </si>
  <si>
    <t>09</t>
  </si>
  <si>
    <t>08</t>
  </si>
  <si>
    <t>06</t>
  </si>
  <si>
    <t>10</t>
  </si>
  <si>
    <t>СОЦИАЛЬНАЯ ПОЛИТИКА</t>
  </si>
  <si>
    <t>Социальное обеспечение населения</t>
  </si>
  <si>
    <t>04</t>
  </si>
  <si>
    <t>Другие вопросы в области социальной политики</t>
  </si>
  <si>
    <t>ВСЕГО РАСХОДОВ</t>
  </si>
  <si>
    <t>00</t>
  </si>
  <si>
    <t>11</t>
  </si>
  <si>
    <t>Культура</t>
  </si>
  <si>
    <t>НАЦИОНАЛЬНАЯ БЕЗОПАСНОСТЬ И ПРАВАООХРАНИТЕЛЬНАЯ ДЕЯТЕЛЬНОСТЬ</t>
  </si>
  <si>
    <t>к решению Муниципального Собрания</t>
  </si>
  <si>
    <t>КУЛЬТУРА,  КИНЕМАТОГРАФИЯ</t>
  </si>
  <si>
    <t>Другие вопросы в области культуры, кинематографии</t>
  </si>
  <si>
    <t>ФИЗИЧЕСКАЯ КУЛЬТУРА И СПОРТ</t>
  </si>
  <si>
    <t>Функционирование высшего должностного лица субъекта Российской Федерации и муниципального образования</t>
  </si>
  <si>
    <t>РЗ</t>
  </si>
  <si>
    <t>ПР</t>
  </si>
  <si>
    <t>(тыс.руб.)</t>
  </si>
  <si>
    <t>Общеэкономические вопросы</t>
  </si>
  <si>
    <t>Дорожное хозяйство (дорожные  фонды)</t>
  </si>
  <si>
    <t>ЗДРАВООХРАНЕНИЕ</t>
  </si>
  <si>
    <t>Санитарно-эпидемиологическое благополучие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</si>
  <si>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</si>
  <si>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</si>
  <si>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</si>
  <si>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Жилищное хозяйство</t>
  </si>
  <si>
    <t>Физическая культура</t>
  </si>
  <si>
    <t xml:space="preserve">Молодежная политика </t>
  </si>
  <si>
    <t>Судебная система</t>
  </si>
  <si>
    <t xml:space="preserve">МЕЖБЮДЖЕТНЫЕ ТРАНСФЕРТЫ ОБЩЕГО ХАРАКТЕРА БЮДЖЕТАМ  БЮДЖЕТНОЙ СИСТЕМЫ РОССИЙСКОЙ ФЕДЕРАЦИИ </t>
  </si>
  <si>
    <t>ИТОГО РАСХОДОВ</t>
  </si>
  <si>
    <t>Условно-утверждаемые расходы</t>
  </si>
  <si>
    <t>Дополнительное образование детей</t>
  </si>
  <si>
    <t>Защита населения и территории от  чрезвычайных ситуаций природного и техногенного характера, гражданская оборона</t>
  </si>
  <si>
    <t>из них                                                                Межбюджетные трансферты</t>
  </si>
  <si>
    <t>Осуществление  полномочий  по  составлению ( изменению)  списков  кандидатов в  присяжные  заседатели  федеральных  судов общей юрисдикции  В РФ</t>
  </si>
  <si>
    <t xml:space="preserve"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        </t>
  </si>
  <si>
    <t>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</si>
  <si>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</si>
  <si>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Мероприятия на развитие мобильной торговли в малонаселенных и  труднодоступных населенных  пунктах</t>
  </si>
  <si>
    <t>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услуг"</t>
  </si>
  <si>
    <t>Осуществление дорожной деятельности в отношении автомобильных дорог общего пользования местного значения</t>
  </si>
  <si>
    <t>Мероприятия на проведение комплексных кадастровых работ</t>
  </si>
  <si>
    <t xml:space="preserve">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</si>
  <si>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Осуществление отдельных государственных полномочий,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</si>
  <si>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</si>
  <si>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>Реализация мероприятий по улучшению жилищных условий граждан,проживающих в сельской местности , в том числе молодых семей и молодых специалистов</t>
  </si>
  <si>
    <t>Осуществление отдельных государственных полномочий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категорий"</t>
  </si>
  <si>
    <t>Дотация на выравнивание бюджетной обеспеченности за счет средств субвенции на выполнение отдельных государственных полномочий по расчету и предоставлению бюджетам поселений</t>
  </si>
  <si>
    <t xml:space="preserve"> Мероприятия на внедрение и (или) эксплуатацию аппаратно-программного комплекса "Безопасный город"</t>
  </si>
  <si>
    <t xml:space="preserve"> 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муниципальных учреждений</t>
  </si>
  <si>
    <t xml:space="preserve"> 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</si>
  <si>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Комплексное обустройство объектами социальной и инженерной инфраструктур  населенных пунктов, расположенных  в сельской местности, на строительство и реконструкцию автомобильных дорог</t>
  </si>
  <si>
    <t>Строительство, реконструкция и капитальный ремонт централизованных систем водоснабжения и водоотведения</t>
  </si>
  <si>
    <t>Капитальный ремонт объектов социальной и коммунальной инфраструктур муниципальной собственности</t>
  </si>
  <si>
    <t xml:space="preserve">  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муниципальных учреждений</t>
  </si>
  <si>
    <t>Оснащение муниципальных организаций, осуществляющих образовательную деятельность, инженерно-техническими средствами охраны</t>
  </si>
  <si>
    <t>Прочие межбюджетные трансферты общего характера</t>
  </si>
  <si>
    <t xml:space="preserve"> Cтроительство и реконструкция объектов физической культуры и спорта муниципальной собственности</t>
  </si>
  <si>
    <t>Мероприятия на подготовку объектов теплоэнергетики, находящихся в муниципальной собственности, к работе в осенне-зимний период</t>
  </si>
  <si>
    <t>Резервные фонды</t>
  </si>
  <si>
    <t>Субсидии бюджетам муниципальных образований области на внедрение целевой модели цифровой образовательной среды в общеобразовательных организациях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</si>
  <si>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 xml:space="preserve">Субсидии бюджетам муниципальных образований области на строительство, реконструкцию объектов социальной и коммунальной инфраструктур муниципальной собственности </t>
  </si>
  <si>
    <t>Другие вопросы в области жилищно-коммунального хозяйства</t>
  </si>
  <si>
    <t>05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</si>
  <si>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</t>
  </si>
  <si>
    <t>РАСПРЕДЕЛЕНИЕ БЮДЖЕТНЫХ АССИГНОВАНИЙ ПО РАЗДЕЛАМ И ПОДРАЗДЕЛАМ КЛАССИФИКАЦИИ РАСХОДОВ БЮДЖЕТОВ НА 2019 ГОД И ПЛАНОВЫЙ ПЕРИОД 2020  и 2021  ГОДОВ</t>
  </si>
  <si>
    <t xml:space="preserve"> Реализация мероприятий по строительству объектов инженерной инфраструктуры связи</t>
  </si>
  <si>
    <t>Стимулирование органов местного самоуправления муниципальных районов области за достижение наилучших результатов по социально-экономическому развитию муниципальных образований области</t>
  </si>
  <si>
    <t>Реализация мероприятий по обеспечению жильем молодых семей</t>
  </si>
  <si>
    <t>Пенсионное обеспечение</t>
  </si>
  <si>
    <t>"О внесении изменений и дополнений в решение Муниципального Собрания  от 11.12.2018 № 116 " О районном бюджете на 2019 год и плановый период 2020 и 2021 годов"</t>
  </si>
  <si>
    <t>Мероприятия на комплектование книжных фондов муниципальных общедоступных библиотек</t>
  </si>
  <si>
    <t>Благоустройство</t>
  </si>
  <si>
    <t xml:space="preserve">Мероприятия на реализацию проекта "Народный бюджет" </t>
  </si>
  <si>
    <t>Реализация мероприятий на благоустройство дворовых территорий</t>
  </si>
  <si>
    <t>Реализация мероприятий на благоустройство общественных территорий</t>
  </si>
  <si>
    <t>Единая субвенция на осуществление отдельных государственных полномочий</t>
  </si>
  <si>
    <t>Мероприятия на приобретение специализированного автотранспорта для развития мобильной торговли в малонасенных и труднодоступных населенных пунктах</t>
  </si>
  <si>
    <t>Мероприятия на комплектование книжных фондов муниципальных библиотек</t>
  </si>
  <si>
    <t>Государственная поддержка муниципальных учреждений культуры ,находящихся на территории сельских поселений и государственная поддержка лучших работников муниципальных учреждений культуры, находящихся на территории сельских поселений</t>
  </si>
  <si>
    <t>Другие вопросы в области здравоохранения</t>
  </si>
  <si>
    <t>Создание условий по организации дошкольного и общего образования</t>
  </si>
  <si>
    <t xml:space="preserve"> Поощрение за содействие достижению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за счет средств межбюджетных трансфертов, предоставляемых из федерального бюджета за достижение показателей деятельности органов исполнительной власти субъектов Россиской Федерации</t>
  </si>
  <si>
    <t>Приложение 2</t>
  </si>
  <si>
    <t>от  11.12.2019   №  192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</si>
</sst>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0#;&quot;-0&quot;#;00"/>
    <numFmt numFmtId="173" formatCode="#,##0.0"/>
    <numFmt numFmtId="174" formatCode="#,##0.00_р_."/>
    <numFmt numFmtId="175" formatCode="#,##0.0_р_."/>
    <numFmt numFmtId="176" formatCode="00"/>
    <numFmt numFmtId="177" formatCode="#,##0.0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_-* #,##0.0_р_._-;\-* #,##0.0_р_._-;_-* &quot;-&quot;?_р_._-;_-@_-"/>
    <numFmt numFmtId="183" formatCode="#,##0.00_ ;\-#,##0.00\ "/>
    <numFmt numFmtId="184" formatCode="#,##0.0\ _₽"/>
    <numFmt numFmtId="185" formatCode="0.0"/>
    <numFmt numFmtId="186" formatCode="_-* #,##0.0\ &quot;₽&quot;_-;\-* #,##0.0\ &quot;₽&quot;_-;_-* &quot;-&quot;?\ &quot;₽&quot;_-;_-@_-"/>
    <numFmt numFmtId="187" formatCode="#,##0.0_ ;\-#,##0.0\ "/>
  </numFmts>
  <fonts count="56">
    <font>
      <sz val="10"/>
      <name val="Arial Cyr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i/>
      <sz val="14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3"/>
      <name val="Arial Cyr"/>
      <family val="2"/>
    </font>
    <font>
      <sz val="13"/>
      <name val="Times New Roman"/>
      <family val="1"/>
    </font>
    <font>
      <sz val="13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left" wrapText="1" indent="1"/>
    </xf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horizontal="left" wrapText="1" indent="1"/>
    </xf>
    <xf numFmtId="0" fontId="6" fillId="0" borderId="0" xfId="0" applyFont="1" applyFill="1" applyAlignment="1">
      <alignment horizontal="left" wrapText="1" indent="2"/>
    </xf>
    <xf numFmtId="174" fontId="2" fillId="0" borderId="0" xfId="0" applyNumberFormat="1" applyFont="1" applyFill="1" applyAlignment="1">
      <alignment horizontal="right"/>
    </xf>
    <xf numFmtId="0" fontId="2" fillId="0" borderId="11" xfId="0" applyFont="1" applyFill="1" applyBorder="1" applyAlignment="1">
      <alignment horizontal="left" wrapText="1" inden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174" fontId="11" fillId="0" borderId="0" xfId="0" applyNumberFormat="1" applyFont="1" applyFill="1" applyAlignment="1">
      <alignment horizontal="right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8" fillId="0" borderId="0" xfId="0" applyFont="1" applyFill="1" applyAlignment="1" applyProtection="1">
      <alignment horizontal="left" vertical="top"/>
      <protection locked="0"/>
    </xf>
    <xf numFmtId="0" fontId="14" fillId="0" borderId="0" xfId="0" applyFont="1" applyAlignment="1">
      <alignment/>
    </xf>
    <xf numFmtId="0" fontId="8" fillId="0" borderId="0" xfId="0" applyFont="1" applyFill="1" applyAlignment="1" applyProtection="1">
      <alignment vertical="top"/>
      <protection locked="0"/>
    </xf>
    <xf numFmtId="0" fontId="5" fillId="0" borderId="0" xfId="0" applyFont="1" applyAlignment="1">
      <alignment horizontal="left" vertical="center" wrapText="1"/>
    </xf>
    <xf numFmtId="173" fontId="4" fillId="0" borderId="0" xfId="0" applyNumberFormat="1" applyFont="1" applyFill="1" applyBorder="1" applyAlignment="1">
      <alignment horizontal="center" vertical="center"/>
    </xf>
    <xf numFmtId="175" fontId="12" fillId="0" borderId="0" xfId="0" applyNumberFormat="1" applyFont="1" applyAlignment="1">
      <alignment horizontal="center" vertical="center" wrapText="1"/>
    </xf>
    <xf numFmtId="173" fontId="12" fillId="0" borderId="0" xfId="0" applyNumberFormat="1" applyFont="1" applyAlignment="1">
      <alignment/>
    </xf>
    <xf numFmtId="175" fontId="11" fillId="0" borderId="0" xfId="0" applyNumberFormat="1" applyFont="1" applyFill="1" applyAlignment="1">
      <alignment horizontal="right"/>
    </xf>
    <xf numFmtId="0" fontId="8" fillId="0" borderId="0" xfId="0" applyFont="1" applyFill="1" applyAlignment="1" applyProtection="1">
      <alignment horizontal="left" vertical="top" wrapText="1"/>
      <protection locked="0"/>
    </xf>
    <xf numFmtId="0" fontId="15" fillId="0" borderId="0" xfId="0" applyFont="1" applyFill="1" applyBorder="1" applyAlignment="1">
      <alignment horizontal="center" wrapText="1"/>
    </xf>
    <xf numFmtId="0" fontId="16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>
      <alignment horizontal="center" vertical="top"/>
    </xf>
    <xf numFmtId="39" fontId="16" fillId="0" borderId="0" xfId="0" applyNumberFormat="1" applyFont="1" applyFill="1" applyBorder="1" applyAlignment="1">
      <alignment horizontal="center"/>
    </xf>
    <xf numFmtId="39" fontId="3" fillId="0" borderId="0" xfId="0" applyNumberFormat="1" applyFont="1" applyFill="1" applyBorder="1" applyAlignment="1">
      <alignment horizontal="center"/>
    </xf>
    <xf numFmtId="39" fontId="16" fillId="0" borderId="0" xfId="0" applyNumberFormat="1" applyFont="1" applyFill="1" applyBorder="1" applyAlignment="1">
      <alignment horizontal="center" wrapText="1"/>
    </xf>
    <xf numFmtId="39" fontId="3" fillId="0" borderId="0" xfId="0" applyNumberFormat="1" applyFont="1" applyFill="1" applyBorder="1" applyAlignment="1">
      <alignment horizontal="center" wrapText="1"/>
    </xf>
    <xf numFmtId="39" fontId="16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39" fontId="3" fillId="34" borderId="0" xfId="0" applyNumberFormat="1" applyFont="1" applyFill="1" applyBorder="1" applyAlignment="1">
      <alignment horizontal="center"/>
    </xf>
    <xf numFmtId="0" fontId="12" fillId="34" borderId="0" xfId="0" applyFont="1" applyFill="1" applyAlignment="1">
      <alignment/>
    </xf>
    <xf numFmtId="175" fontId="12" fillId="35" borderId="0" xfId="0" applyNumberFormat="1" applyFont="1" applyFill="1" applyAlignment="1">
      <alignment horizontal="center" vertical="center" wrapText="1"/>
    </xf>
    <xf numFmtId="0" fontId="16" fillId="35" borderId="0" xfId="0" applyFont="1" applyFill="1" applyBorder="1" applyAlignment="1">
      <alignment horizontal="left" vertical="center" wrapText="1"/>
    </xf>
    <xf numFmtId="0" fontId="4" fillId="35" borderId="0" xfId="0" applyFont="1" applyFill="1" applyBorder="1" applyAlignment="1">
      <alignment horizontal="left" vertical="center" wrapText="1"/>
    </xf>
    <xf numFmtId="173" fontId="4" fillId="35" borderId="0" xfId="0" applyNumberFormat="1" applyFont="1" applyFill="1" applyBorder="1" applyAlignment="1">
      <alignment horizontal="center" vertical="center"/>
    </xf>
    <xf numFmtId="0" fontId="11" fillId="35" borderId="0" xfId="0" applyFont="1" applyFill="1" applyAlignment="1">
      <alignment vertical="top" wrapText="1"/>
    </xf>
    <xf numFmtId="0" fontId="11" fillId="35" borderId="0" xfId="0" applyFont="1" applyFill="1" applyAlignment="1">
      <alignment/>
    </xf>
    <xf numFmtId="175" fontId="11" fillId="35" borderId="0" xfId="0" applyNumberFormat="1" applyFont="1" applyFill="1" applyAlignment="1">
      <alignment horizontal="right"/>
    </xf>
    <xf numFmtId="174" fontId="11" fillId="35" borderId="0" xfId="0" applyNumberFormat="1" applyFont="1" applyFill="1" applyAlignment="1">
      <alignment horizontal="right"/>
    </xf>
    <xf numFmtId="0" fontId="2" fillId="35" borderId="0" xfId="0" applyFont="1" applyFill="1" applyAlignment="1">
      <alignment vertical="top" wrapText="1"/>
    </xf>
    <xf numFmtId="0" fontId="2" fillId="35" borderId="0" xfId="0" applyFont="1" applyFill="1" applyAlignment="1">
      <alignment/>
    </xf>
    <xf numFmtId="174" fontId="2" fillId="35" borderId="0" xfId="0" applyNumberFormat="1" applyFont="1" applyFill="1" applyAlignment="1">
      <alignment horizontal="right"/>
    </xf>
    <xf numFmtId="0" fontId="16" fillId="35" borderId="0" xfId="0" applyFont="1" applyFill="1" applyBorder="1" applyAlignment="1">
      <alignment horizontal="center" wrapText="1"/>
    </xf>
    <xf numFmtId="187" fontId="16" fillId="35" borderId="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2" xfId="54" applyNumberFormat="1" applyFont="1" applyFill="1" applyBorder="1" applyAlignment="1" applyProtection="1">
      <alignment horizontal="center" vertical="center" wrapText="1"/>
      <protection hidden="1"/>
    </xf>
    <xf numFmtId="0" fontId="15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 wrapText="1"/>
    </xf>
    <xf numFmtId="172" fontId="15" fillId="35" borderId="12" xfId="0" applyNumberFormat="1" applyFont="1" applyFill="1" applyBorder="1" applyAlignment="1">
      <alignment horizontal="center"/>
    </xf>
    <xf numFmtId="184" fontId="15" fillId="35" borderId="12" xfId="0" applyNumberFormat="1" applyFont="1" applyFill="1" applyBorder="1" applyAlignment="1">
      <alignment horizontal="center"/>
    </xf>
    <xf numFmtId="0" fontId="8" fillId="35" borderId="12" xfId="54" applyNumberFormat="1" applyFont="1" applyFill="1" applyBorder="1" applyAlignment="1" applyProtection="1">
      <alignment horizontal="left" vertical="center" wrapText="1"/>
      <protection hidden="1"/>
    </xf>
    <xf numFmtId="172" fontId="8" fillId="35" borderId="12" xfId="0" applyNumberFormat="1" applyFont="1" applyFill="1" applyBorder="1" applyAlignment="1">
      <alignment horizontal="center"/>
    </xf>
    <xf numFmtId="173" fontId="8" fillId="35" borderId="12" xfId="0" applyNumberFormat="1" applyFont="1" applyFill="1" applyBorder="1" applyAlignment="1">
      <alignment horizontal="center" wrapText="1"/>
    </xf>
    <xf numFmtId="184" fontId="8" fillId="35" borderId="12" xfId="0" applyNumberFormat="1" applyFont="1" applyFill="1" applyBorder="1" applyAlignment="1">
      <alignment horizontal="center"/>
    </xf>
    <xf numFmtId="172" fontId="17" fillId="35" borderId="12" xfId="0" applyNumberFormat="1" applyFont="1" applyFill="1" applyBorder="1" applyAlignment="1">
      <alignment horizontal="center"/>
    </xf>
    <xf numFmtId="184" fontId="17" fillId="35" borderId="12" xfId="0" applyNumberFormat="1" applyFont="1" applyFill="1" applyBorder="1" applyAlignment="1">
      <alignment horizontal="center"/>
    </xf>
    <xf numFmtId="173" fontId="8" fillId="35" borderId="13" xfId="0" applyNumberFormat="1" applyFont="1" applyFill="1" applyBorder="1" applyAlignment="1">
      <alignment horizontal="center" wrapText="1"/>
    </xf>
    <xf numFmtId="173" fontId="17" fillId="35" borderId="13" xfId="0" applyNumberFormat="1" applyFont="1" applyFill="1" applyBorder="1" applyAlignment="1">
      <alignment horizontal="center" wrapText="1"/>
    </xf>
    <xf numFmtId="49" fontId="8" fillId="35" borderId="12" xfId="0" applyNumberFormat="1" applyFont="1" applyFill="1" applyBorder="1" applyAlignment="1">
      <alignment horizontal="center"/>
    </xf>
    <xf numFmtId="1" fontId="8" fillId="35" borderId="12" xfId="0" applyNumberFormat="1" applyFont="1" applyFill="1" applyBorder="1" applyAlignment="1">
      <alignment horizontal="center"/>
    </xf>
    <xf numFmtId="1" fontId="17" fillId="35" borderId="12" xfId="0" applyNumberFormat="1" applyFont="1" applyFill="1" applyBorder="1" applyAlignment="1">
      <alignment horizontal="center"/>
    </xf>
    <xf numFmtId="0" fontId="17" fillId="35" borderId="14" xfId="53" applyNumberFormat="1" applyFont="1" applyFill="1" applyBorder="1" applyAlignment="1" applyProtection="1">
      <alignment horizontal="left" vertical="center" wrapText="1"/>
      <protection hidden="1"/>
    </xf>
    <xf numFmtId="184" fontId="15" fillId="35" borderId="12" xfId="0" applyNumberFormat="1" applyFont="1" applyFill="1" applyBorder="1" applyAlignment="1">
      <alignment horizontal="center" wrapText="1"/>
    </xf>
    <xf numFmtId="184" fontId="8" fillId="35" borderId="12" xfId="0" applyNumberFormat="1" applyFont="1" applyFill="1" applyBorder="1" applyAlignment="1">
      <alignment horizontal="center" wrapText="1"/>
    </xf>
    <xf numFmtId="0" fontId="17" fillId="35" borderId="12" xfId="53" applyNumberFormat="1" applyFont="1" applyFill="1" applyBorder="1" applyAlignment="1" applyProtection="1">
      <alignment horizontal="left" vertical="center" wrapText="1"/>
      <protection hidden="1"/>
    </xf>
    <xf numFmtId="172" fontId="15" fillId="35" borderId="12" xfId="0" applyNumberFormat="1" applyFont="1" applyFill="1" applyBorder="1" applyAlignment="1">
      <alignment horizontal="center" wrapText="1"/>
    </xf>
    <xf numFmtId="49" fontId="15" fillId="35" borderId="12" xfId="0" applyNumberFormat="1" applyFont="1" applyFill="1" applyBorder="1" applyAlignment="1">
      <alignment horizontal="center" wrapText="1"/>
    </xf>
    <xf numFmtId="172" fontId="8" fillId="35" borderId="12" xfId="0" applyNumberFormat="1" applyFont="1" applyFill="1" applyBorder="1" applyAlignment="1">
      <alignment horizontal="center" wrapText="1"/>
    </xf>
    <xf numFmtId="49" fontId="8" fillId="35" borderId="12" xfId="0" applyNumberFormat="1" applyFont="1" applyFill="1" applyBorder="1" applyAlignment="1">
      <alignment horizontal="center" wrapText="1"/>
    </xf>
    <xf numFmtId="172" fontId="17" fillId="35" borderId="12" xfId="0" applyNumberFormat="1" applyFont="1" applyFill="1" applyBorder="1" applyAlignment="1">
      <alignment horizontal="center" wrapText="1"/>
    </xf>
    <xf numFmtId="49" fontId="17" fillId="35" borderId="12" xfId="0" applyNumberFormat="1" applyFont="1" applyFill="1" applyBorder="1" applyAlignment="1">
      <alignment horizontal="center" wrapText="1"/>
    </xf>
    <xf numFmtId="184" fontId="17" fillId="35" borderId="12" xfId="0" applyNumberFormat="1" applyFont="1" applyFill="1" applyBorder="1" applyAlignment="1">
      <alignment horizontal="center" wrapText="1"/>
    </xf>
    <xf numFmtId="0" fontId="17" fillId="35" borderId="14" xfId="0" applyFont="1" applyFill="1" applyBorder="1" applyAlignment="1">
      <alignment horizontal="left" wrapText="1"/>
    </xf>
    <xf numFmtId="0" fontId="8" fillId="35" borderId="14" xfId="0" applyFont="1" applyFill="1" applyBorder="1" applyAlignment="1">
      <alignment horizontal="left" wrapText="1"/>
    </xf>
    <xf numFmtId="49" fontId="15" fillId="35" borderId="12" xfId="0" applyNumberFormat="1" applyFont="1" applyFill="1" applyBorder="1" applyAlignment="1">
      <alignment horizontal="center"/>
    </xf>
    <xf numFmtId="49" fontId="17" fillId="35" borderId="12" xfId="0" applyNumberFormat="1" applyFont="1" applyFill="1" applyBorder="1" applyAlignment="1">
      <alignment horizontal="center"/>
    </xf>
    <xf numFmtId="0" fontId="17" fillId="35" borderId="14" xfId="53" applyNumberFormat="1" applyFont="1" applyFill="1" applyBorder="1" applyAlignment="1" applyProtection="1">
      <alignment horizontal="left" wrapText="1"/>
      <protection hidden="1"/>
    </xf>
    <xf numFmtId="0" fontId="15" fillId="35" borderId="14" xfId="54" applyNumberFormat="1" applyFont="1" applyFill="1" applyBorder="1" applyAlignment="1" applyProtection="1">
      <alignment horizontal="left" vertical="center" wrapText="1"/>
      <protection hidden="1"/>
    </xf>
    <xf numFmtId="0" fontId="8" fillId="35" borderId="14" xfId="53" applyNumberFormat="1" applyFont="1" applyFill="1" applyBorder="1" applyAlignment="1" applyProtection="1">
      <alignment horizontal="left" vertical="center" wrapText="1"/>
      <protection hidden="1"/>
    </xf>
    <xf numFmtId="0" fontId="15" fillId="35" borderId="12" xfId="0" applyFont="1" applyFill="1" applyBorder="1" applyAlignment="1">
      <alignment horizontal="left" vertical="center" wrapText="1"/>
    </xf>
    <xf numFmtId="0" fontId="15" fillId="35" borderId="14" xfId="53" applyNumberFormat="1" applyFont="1" applyFill="1" applyBorder="1" applyAlignment="1" applyProtection="1">
      <alignment horizontal="left" vertical="center" wrapText="1"/>
      <protection hidden="1"/>
    </xf>
    <xf numFmtId="176" fontId="8" fillId="35" borderId="14" xfId="53" applyNumberFormat="1" applyFont="1" applyFill="1" applyBorder="1" applyAlignment="1" applyProtection="1">
      <alignment horizontal="center"/>
      <protection hidden="1"/>
    </xf>
    <xf numFmtId="184" fontId="8" fillId="35" borderId="14" xfId="53" applyNumberFormat="1" applyFont="1" applyFill="1" applyBorder="1" applyAlignment="1" applyProtection="1">
      <alignment horizontal="center"/>
      <protection hidden="1"/>
    </xf>
    <xf numFmtId="176" fontId="17" fillId="35" borderId="14" xfId="53" applyNumberFormat="1" applyFont="1" applyFill="1" applyBorder="1" applyAlignment="1" applyProtection="1">
      <alignment horizontal="center"/>
      <protection hidden="1"/>
    </xf>
    <xf numFmtId="184" fontId="17" fillId="35" borderId="14" xfId="53" applyNumberFormat="1" applyFont="1" applyFill="1" applyBorder="1" applyAlignment="1" applyProtection="1">
      <alignment horizontal="center"/>
      <protection hidden="1"/>
    </xf>
    <xf numFmtId="187" fontId="8" fillId="35" borderId="14" xfId="53" applyNumberFormat="1" applyFont="1" applyFill="1" applyBorder="1" applyAlignment="1" applyProtection="1">
      <alignment horizontal="center"/>
      <protection hidden="1"/>
    </xf>
    <xf numFmtId="187" fontId="8" fillId="35" borderId="12" xfId="0" applyNumberFormat="1" applyFont="1" applyFill="1" applyBorder="1" applyAlignment="1">
      <alignment horizontal="center"/>
    </xf>
    <xf numFmtId="0" fontId="15" fillId="35" borderId="12" xfId="0" applyFont="1" applyFill="1" applyBorder="1" applyAlignment="1">
      <alignment horizontal="center" wrapText="1"/>
    </xf>
    <xf numFmtId="187" fontId="15" fillId="35" borderId="12" xfId="0" applyNumberFormat="1" applyFont="1" applyFill="1" applyBorder="1" applyAlignment="1">
      <alignment horizontal="center" wrapText="1"/>
    </xf>
    <xf numFmtId="1" fontId="8" fillId="35" borderId="12" xfId="0" applyNumberFormat="1" applyFont="1" applyFill="1" applyBorder="1" applyAlignment="1">
      <alignment horizontal="left" wrapText="1"/>
    </xf>
    <xf numFmtId="0" fontId="8" fillId="35" borderId="12" xfId="0" applyFont="1" applyFill="1" applyBorder="1" applyAlignment="1">
      <alignment horizontal="left" wrapText="1"/>
    </xf>
    <xf numFmtId="0" fontId="17" fillId="35" borderId="12" xfId="0" applyFont="1" applyFill="1" applyBorder="1" applyAlignment="1">
      <alignment horizontal="left" wrapText="1"/>
    </xf>
    <xf numFmtId="0" fontId="17" fillId="35" borderId="12" xfId="0" applyNumberFormat="1" applyFont="1" applyFill="1" applyBorder="1" applyAlignment="1">
      <alignment horizontal="left" wrapText="1"/>
    </xf>
    <xf numFmtId="1" fontId="15" fillId="35" borderId="12" xfId="0" applyNumberFormat="1" applyFont="1" applyFill="1" applyBorder="1" applyAlignment="1">
      <alignment horizontal="left" vertical="top" wrapText="1"/>
    </xf>
    <xf numFmtId="1" fontId="8" fillId="35" borderId="12" xfId="0" applyNumberFormat="1" applyFont="1" applyFill="1" applyBorder="1" applyAlignment="1">
      <alignment horizontal="left" vertical="top" wrapText="1"/>
    </xf>
    <xf numFmtId="0" fontId="8" fillId="35" borderId="12" xfId="0" applyFont="1" applyFill="1" applyBorder="1" applyAlignment="1">
      <alignment horizontal="left" vertical="center" wrapText="1"/>
    </xf>
    <xf numFmtId="1" fontId="17" fillId="35" borderId="12" xfId="0" applyNumberFormat="1" applyFont="1" applyFill="1" applyBorder="1" applyAlignment="1">
      <alignment horizontal="left" wrapText="1"/>
    </xf>
    <xf numFmtId="0" fontId="8" fillId="35" borderId="12" xfId="0" applyFont="1" applyFill="1" applyBorder="1" applyAlignment="1">
      <alignment horizontal="left" vertical="top" wrapText="1"/>
    </xf>
    <xf numFmtId="0" fontId="17" fillId="35" borderId="12" xfId="0" applyFont="1" applyFill="1" applyBorder="1" applyAlignment="1">
      <alignment horizontal="left" vertical="top" wrapText="1"/>
    </xf>
    <xf numFmtId="0" fontId="15" fillId="35" borderId="12" xfId="0" applyFont="1" applyFill="1" applyBorder="1" applyAlignment="1">
      <alignment horizontal="left" wrapText="1"/>
    </xf>
    <xf numFmtId="0" fontId="17" fillId="35" borderId="14" xfId="53" applyNumberFormat="1" applyFont="1" applyFill="1" applyBorder="1" applyAlignment="1" applyProtection="1">
      <alignment vertical="top" wrapText="1"/>
      <protection hidden="1"/>
    </xf>
    <xf numFmtId="173" fontId="8" fillId="35" borderId="14" xfId="53" applyNumberFormat="1" applyFont="1" applyFill="1" applyBorder="1" applyAlignment="1" applyProtection="1">
      <alignment horizontal="center"/>
      <protection hidden="1"/>
    </xf>
    <xf numFmtId="184" fontId="17" fillId="35" borderId="14" xfId="0" applyNumberFormat="1" applyFont="1" applyFill="1" applyBorder="1" applyAlignment="1">
      <alignment horizontal="center"/>
    </xf>
    <xf numFmtId="0" fontId="18" fillId="35" borderId="14" xfId="0" applyNumberFormat="1" applyFont="1" applyFill="1" applyBorder="1" applyAlignment="1">
      <alignment horizontal="left" wrapText="1"/>
    </xf>
    <xf numFmtId="184" fontId="17" fillId="35" borderId="13" xfId="0" applyNumberFormat="1" applyFont="1" applyFill="1" applyBorder="1" applyAlignment="1">
      <alignment horizontal="center"/>
    </xf>
    <xf numFmtId="173" fontId="17" fillId="35" borderId="12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8" fillId="0" borderId="0" xfId="0" applyFont="1" applyFill="1" applyAlignment="1" applyProtection="1">
      <alignment horizontal="left" vertical="top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08"/>
  <sheetViews>
    <sheetView tabSelected="1" view="pageBreakPreview" zoomScale="120" zoomScaleNormal="75" zoomScaleSheetLayoutView="120" zoomScalePageLayoutView="0" workbookViewId="0" topLeftCell="A1">
      <selection activeCell="F3" sqref="F3"/>
    </sheetView>
  </sheetViews>
  <sheetFormatPr defaultColWidth="9.00390625" defaultRowHeight="12.75"/>
  <cols>
    <col min="1" max="1" width="41.00390625" style="1" customWidth="1"/>
    <col min="2" max="2" width="8.625" style="2" customWidth="1"/>
    <col min="3" max="3" width="8.875" style="2" customWidth="1"/>
    <col min="4" max="4" width="14.625" style="2" customWidth="1"/>
    <col min="5" max="5" width="17.75390625" style="2" customWidth="1"/>
    <col min="6" max="6" width="18.00390625" style="2" customWidth="1"/>
    <col min="7" max="8" width="20.125" style="2" customWidth="1"/>
    <col min="9" max="9" width="15.375" style="0" customWidth="1"/>
    <col min="10" max="10" width="11.375" style="0" bestFit="1" customWidth="1"/>
  </cols>
  <sheetData>
    <row r="1" spans="2:8" ht="18.75">
      <c r="B1" s="23" t="s">
        <v>107</v>
      </c>
      <c r="C1" s="23"/>
      <c r="D1" s="23"/>
      <c r="E1" s="23"/>
      <c r="F1" s="24"/>
      <c r="G1" s="24"/>
      <c r="H1" s="24"/>
    </row>
    <row r="2" spans="2:8" ht="18.75">
      <c r="B2" s="25" t="s">
        <v>33</v>
      </c>
      <c r="C2" s="25"/>
      <c r="D2" s="25"/>
      <c r="E2" s="25"/>
      <c r="F2" s="24"/>
      <c r="G2" s="24"/>
      <c r="H2" s="24"/>
    </row>
    <row r="3" spans="2:8" ht="18.75">
      <c r="B3" s="25" t="s">
        <v>108</v>
      </c>
      <c r="C3" s="25"/>
      <c r="D3" s="25"/>
      <c r="E3" s="25"/>
      <c r="F3" s="40"/>
      <c r="G3" s="24"/>
      <c r="H3" s="24"/>
    </row>
    <row r="4" spans="2:8" ht="18.75">
      <c r="B4" s="123" t="s">
        <v>94</v>
      </c>
      <c r="C4" s="123"/>
      <c r="D4" s="123"/>
      <c r="E4" s="123"/>
      <c r="F4" s="123"/>
      <c r="G4" s="31"/>
      <c r="H4" s="31"/>
    </row>
    <row r="5" spans="2:8" ht="33.75" customHeight="1">
      <c r="B5" s="123"/>
      <c r="C5" s="123"/>
      <c r="D5" s="123"/>
      <c r="E5" s="123"/>
      <c r="F5" s="123"/>
      <c r="G5" s="15"/>
      <c r="H5" s="15"/>
    </row>
    <row r="6" spans="2:8" ht="26.25" customHeight="1" hidden="1">
      <c r="B6" s="123"/>
      <c r="C6" s="123"/>
      <c r="D6" s="123"/>
      <c r="E6" s="123"/>
      <c r="F6" s="123"/>
      <c r="G6" s="15"/>
      <c r="H6" s="15"/>
    </row>
    <row r="7" spans="1:8" ht="33" customHeight="1">
      <c r="A7" s="122" t="s">
        <v>89</v>
      </c>
      <c r="B7" s="122"/>
      <c r="C7" s="122"/>
      <c r="D7" s="122"/>
      <c r="E7" s="122"/>
      <c r="F7" s="122"/>
      <c r="G7" s="32"/>
      <c r="H7" s="32"/>
    </row>
    <row r="8" spans="1:5" ht="18.75" hidden="1">
      <c r="A8" s="3"/>
      <c r="B8" s="4"/>
      <c r="C8" s="4"/>
      <c r="D8" s="4"/>
      <c r="E8" s="4"/>
    </row>
    <row r="9" spans="1:8" ht="15" customHeight="1">
      <c r="A9" s="56"/>
      <c r="B9" s="57"/>
      <c r="C9" s="57"/>
      <c r="D9" s="57"/>
      <c r="E9" s="57"/>
      <c r="F9" s="14" t="s">
        <v>40</v>
      </c>
      <c r="G9" s="14"/>
      <c r="H9" s="14"/>
    </row>
    <row r="10" spans="1:8" s="16" customFormat="1" ht="16.5">
      <c r="A10" s="58" t="s">
        <v>0</v>
      </c>
      <c r="B10" s="59" t="s">
        <v>38</v>
      </c>
      <c r="C10" s="59" t="s">
        <v>39</v>
      </c>
      <c r="D10" s="59">
        <v>2019</v>
      </c>
      <c r="E10" s="59">
        <v>2020</v>
      </c>
      <c r="F10" s="60">
        <v>2021</v>
      </c>
      <c r="G10" s="33"/>
      <c r="H10" s="33"/>
    </row>
    <row r="11" spans="1:8" s="22" customFormat="1" ht="15.75">
      <c r="A11" s="61">
        <v>1</v>
      </c>
      <c r="B11" s="62">
        <v>2</v>
      </c>
      <c r="C11" s="63">
        <v>3</v>
      </c>
      <c r="D11" s="63">
        <v>4</v>
      </c>
      <c r="E11" s="63">
        <v>5</v>
      </c>
      <c r="F11" s="62">
        <v>6</v>
      </c>
      <c r="G11" s="34"/>
      <c r="H11" s="34"/>
    </row>
    <row r="12" spans="1:8" s="17" customFormat="1" ht="28.5">
      <c r="A12" s="95" t="s">
        <v>1</v>
      </c>
      <c r="B12" s="64">
        <v>1</v>
      </c>
      <c r="C12" s="64">
        <v>0</v>
      </c>
      <c r="D12" s="65">
        <f>D13+D17+D20+D31+D36+D28+D35</f>
        <v>67725.3</v>
      </c>
      <c r="E12" s="65">
        <f>E13+E17+E20+E31+E36+E28+E35</f>
        <v>53067.8</v>
      </c>
      <c r="F12" s="65">
        <f>F13+F17+F20+F31+F36+F28+F35</f>
        <v>50566.5</v>
      </c>
      <c r="G12" s="35"/>
      <c r="H12" s="35"/>
    </row>
    <row r="13" spans="1:8" s="17" customFormat="1" ht="45">
      <c r="A13" s="66" t="s">
        <v>37</v>
      </c>
      <c r="B13" s="67">
        <v>1</v>
      </c>
      <c r="C13" s="67">
        <v>2</v>
      </c>
      <c r="D13" s="68">
        <v>1741</v>
      </c>
      <c r="E13" s="68">
        <v>1194</v>
      </c>
      <c r="F13" s="68">
        <v>1194</v>
      </c>
      <c r="G13" s="36"/>
      <c r="H13" s="36"/>
    </row>
    <row r="14" spans="1:8" s="17" customFormat="1" ht="30">
      <c r="A14" s="107" t="s">
        <v>57</v>
      </c>
      <c r="B14" s="70">
        <v>1</v>
      </c>
      <c r="C14" s="70">
        <v>2</v>
      </c>
      <c r="D14" s="121">
        <f>SUM(D16+D15)</f>
        <v>39</v>
      </c>
      <c r="E14" s="121"/>
      <c r="F14" s="121"/>
      <c r="G14" s="36"/>
      <c r="H14" s="36"/>
    </row>
    <row r="15" spans="1:8" s="17" customFormat="1" ht="210.75" customHeight="1">
      <c r="A15" s="108" t="s">
        <v>106</v>
      </c>
      <c r="B15" s="70">
        <v>1</v>
      </c>
      <c r="C15" s="70">
        <v>2</v>
      </c>
      <c r="D15" s="121">
        <v>14.5</v>
      </c>
      <c r="E15" s="121"/>
      <c r="F15" s="121"/>
      <c r="G15" s="36"/>
      <c r="H15" s="36"/>
    </row>
    <row r="16" spans="1:8" s="17" customFormat="1" ht="90">
      <c r="A16" s="107" t="s">
        <v>91</v>
      </c>
      <c r="B16" s="70">
        <v>1</v>
      </c>
      <c r="C16" s="70">
        <v>2</v>
      </c>
      <c r="D16" s="121">
        <v>24.5</v>
      </c>
      <c r="E16" s="121"/>
      <c r="F16" s="121"/>
      <c r="G16" s="36"/>
      <c r="H16" s="36"/>
    </row>
    <row r="17" spans="1:8" s="17" customFormat="1" ht="75">
      <c r="A17" s="105" t="s">
        <v>2</v>
      </c>
      <c r="B17" s="67">
        <v>1</v>
      </c>
      <c r="C17" s="67">
        <v>3</v>
      </c>
      <c r="D17" s="68">
        <v>1668.5</v>
      </c>
      <c r="E17" s="68">
        <v>1344.1</v>
      </c>
      <c r="F17" s="68">
        <v>1344.1</v>
      </c>
      <c r="G17" s="36"/>
      <c r="H17" s="36"/>
    </row>
    <row r="18" spans="1:8" s="17" customFormat="1" ht="30">
      <c r="A18" s="107" t="s">
        <v>57</v>
      </c>
      <c r="B18" s="70">
        <v>1</v>
      </c>
      <c r="C18" s="70">
        <v>3</v>
      </c>
      <c r="D18" s="121">
        <v>29</v>
      </c>
      <c r="E18" s="121"/>
      <c r="F18" s="68"/>
      <c r="G18" s="36"/>
      <c r="H18" s="36"/>
    </row>
    <row r="19" spans="1:8" s="17" customFormat="1" ht="219" customHeight="1">
      <c r="A19" s="108" t="s">
        <v>106</v>
      </c>
      <c r="B19" s="70">
        <v>1</v>
      </c>
      <c r="C19" s="70">
        <v>3</v>
      </c>
      <c r="D19" s="121">
        <v>29</v>
      </c>
      <c r="E19" s="121"/>
      <c r="F19" s="68"/>
      <c r="G19" s="36"/>
      <c r="H19" s="36"/>
    </row>
    <row r="20" spans="1:8" s="17" customFormat="1" ht="75">
      <c r="A20" s="106" t="s">
        <v>3</v>
      </c>
      <c r="B20" s="67">
        <v>1</v>
      </c>
      <c r="C20" s="67">
        <v>4</v>
      </c>
      <c r="D20" s="69">
        <v>25091.6</v>
      </c>
      <c r="E20" s="69">
        <v>21963.7</v>
      </c>
      <c r="F20" s="69">
        <v>21898.6</v>
      </c>
      <c r="G20" s="36"/>
      <c r="H20" s="36"/>
    </row>
    <row r="21" spans="1:8" s="17" customFormat="1" ht="30">
      <c r="A21" s="107" t="s">
        <v>57</v>
      </c>
      <c r="B21" s="70">
        <v>1</v>
      </c>
      <c r="C21" s="70">
        <v>4</v>
      </c>
      <c r="D21" s="71">
        <f>SUM(D23+D24+D25+D26+D27+D22)</f>
        <v>1502.8</v>
      </c>
      <c r="E21" s="71">
        <f>SUM(E23+E24+E25+E26)</f>
        <v>1082.1</v>
      </c>
      <c r="F21" s="71">
        <f>SUM(F23+F24+F25+F26)</f>
        <v>1082</v>
      </c>
      <c r="G21" s="36"/>
      <c r="H21" s="36"/>
    </row>
    <row r="22" spans="1:8" s="17" customFormat="1" ht="211.5" customHeight="1">
      <c r="A22" s="108" t="s">
        <v>106</v>
      </c>
      <c r="B22" s="70">
        <v>1</v>
      </c>
      <c r="C22" s="70">
        <v>4</v>
      </c>
      <c r="D22" s="71">
        <v>373.9</v>
      </c>
      <c r="E22" s="71"/>
      <c r="F22" s="71"/>
      <c r="G22" s="36"/>
      <c r="H22" s="36"/>
    </row>
    <row r="23" spans="1:8" s="17" customFormat="1" ht="120">
      <c r="A23" s="107" t="s">
        <v>59</v>
      </c>
      <c r="B23" s="70">
        <v>1</v>
      </c>
      <c r="C23" s="70">
        <v>4</v>
      </c>
      <c r="D23" s="71">
        <v>124</v>
      </c>
      <c r="E23" s="71">
        <v>0</v>
      </c>
      <c r="F23" s="71">
        <v>0</v>
      </c>
      <c r="G23" s="36"/>
      <c r="H23" s="36"/>
    </row>
    <row r="24" spans="1:8" s="17" customFormat="1" ht="134.25" customHeight="1">
      <c r="A24" s="108" t="s">
        <v>60</v>
      </c>
      <c r="B24" s="70">
        <v>1</v>
      </c>
      <c r="C24" s="70">
        <v>4</v>
      </c>
      <c r="D24" s="71">
        <v>186.6</v>
      </c>
      <c r="E24" s="71">
        <v>186.7</v>
      </c>
      <c r="F24" s="71">
        <v>186.6</v>
      </c>
      <c r="G24" s="36"/>
      <c r="H24" s="36"/>
    </row>
    <row r="25" spans="1:8" s="17" customFormat="1" ht="135">
      <c r="A25" s="108" t="s">
        <v>61</v>
      </c>
      <c r="B25" s="70">
        <v>1</v>
      </c>
      <c r="C25" s="70">
        <v>4</v>
      </c>
      <c r="D25" s="71">
        <v>381.3</v>
      </c>
      <c r="E25" s="71">
        <v>0</v>
      </c>
      <c r="F25" s="71">
        <v>0</v>
      </c>
      <c r="G25" s="36"/>
      <c r="H25" s="36"/>
    </row>
    <row r="26" spans="1:8" s="17" customFormat="1" ht="30.75" customHeight="1">
      <c r="A26" s="108" t="s">
        <v>100</v>
      </c>
      <c r="B26" s="70">
        <v>1</v>
      </c>
      <c r="C26" s="70">
        <v>4</v>
      </c>
      <c r="D26" s="120">
        <v>390.1</v>
      </c>
      <c r="E26" s="120">
        <v>895.4</v>
      </c>
      <c r="F26" s="120">
        <v>895.4</v>
      </c>
      <c r="G26" s="36"/>
      <c r="H26" s="36"/>
    </row>
    <row r="27" spans="1:8" s="17" customFormat="1" ht="105" customHeight="1">
      <c r="A27" s="107" t="s">
        <v>91</v>
      </c>
      <c r="B27" s="70">
        <v>1</v>
      </c>
      <c r="C27" s="70">
        <v>4</v>
      </c>
      <c r="D27" s="120">
        <v>46.9</v>
      </c>
      <c r="E27" s="120">
        <v>0</v>
      </c>
      <c r="F27" s="120">
        <v>0</v>
      </c>
      <c r="G27" s="36"/>
      <c r="H27" s="36"/>
    </row>
    <row r="28" spans="1:8" s="17" customFormat="1" ht="16.5">
      <c r="A28" s="106" t="s">
        <v>51</v>
      </c>
      <c r="B28" s="67">
        <v>1</v>
      </c>
      <c r="C28" s="67">
        <v>5</v>
      </c>
      <c r="D28" s="72">
        <v>5.4</v>
      </c>
      <c r="E28" s="72">
        <v>5.7</v>
      </c>
      <c r="F28" s="72">
        <v>5.9</v>
      </c>
      <c r="G28" s="36"/>
      <c r="H28" s="36"/>
    </row>
    <row r="29" spans="1:8" s="17" customFormat="1" ht="30">
      <c r="A29" s="107" t="s">
        <v>57</v>
      </c>
      <c r="B29" s="67">
        <v>1</v>
      </c>
      <c r="C29" s="67">
        <v>5</v>
      </c>
      <c r="D29" s="73">
        <v>5.4</v>
      </c>
      <c r="E29" s="73">
        <v>5.7</v>
      </c>
      <c r="F29" s="73">
        <v>5.9</v>
      </c>
      <c r="G29" s="36"/>
      <c r="H29" s="36"/>
    </row>
    <row r="30" spans="1:8" s="17" customFormat="1" ht="75">
      <c r="A30" s="107" t="s">
        <v>58</v>
      </c>
      <c r="B30" s="70">
        <v>1</v>
      </c>
      <c r="C30" s="70">
        <v>5</v>
      </c>
      <c r="D30" s="73">
        <v>5.4</v>
      </c>
      <c r="E30" s="73">
        <v>5.7</v>
      </c>
      <c r="F30" s="73">
        <v>5.9</v>
      </c>
      <c r="G30" s="36"/>
      <c r="H30" s="36"/>
    </row>
    <row r="31" spans="1:8" s="17" customFormat="1" ht="60">
      <c r="A31" s="106" t="s">
        <v>4</v>
      </c>
      <c r="B31" s="67">
        <v>1</v>
      </c>
      <c r="C31" s="67">
        <v>6</v>
      </c>
      <c r="D31" s="69">
        <v>5347.3</v>
      </c>
      <c r="E31" s="69">
        <v>4951.9</v>
      </c>
      <c r="F31" s="69">
        <v>4951.9</v>
      </c>
      <c r="G31" s="36"/>
      <c r="H31" s="36"/>
    </row>
    <row r="32" spans="1:8" s="17" customFormat="1" ht="30">
      <c r="A32" s="107" t="s">
        <v>57</v>
      </c>
      <c r="B32" s="70">
        <v>1</v>
      </c>
      <c r="C32" s="70">
        <v>6</v>
      </c>
      <c r="D32" s="71">
        <f>SUM(D33+D34)</f>
        <v>103.2</v>
      </c>
      <c r="E32" s="71">
        <v>0</v>
      </c>
      <c r="F32" s="71">
        <v>0</v>
      </c>
      <c r="G32" s="36"/>
      <c r="H32" s="36"/>
    </row>
    <row r="33" spans="1:8" s="17" customFormat="1" ht="210.75" customHeight="1">
      <c r="A33" s="108" t="s">
        <v>106</v>
      </c>
      <c r="B33" s="70">
        <v>1</v>
      </c>
      <c r="C33" s="70">
        <v>6</v>
      </c>
      <c r="D33" s="71">
        <v>94.2</v>
      </c>
      <c r="E33" s="71"/>
      <c r="F33" s="71"/>
      <c r="G33" s="36"/>
      <c r="H33" s="36"/>
    </row>
    <row r="34" spans="1:8" s="17" customFormat="1" ht="90">
      <c r="A34" s="107" t="s">
        <v>91</v>
      </c>
      <c r="B34" s="70">
        <v>1</v>
      </c>
      <c r="C34" s="70">
        <v>6</v>
      </c>
      <c r="D34" s="71">
        <v>9</v>
      </c>
      <c r="E34" s="71">
        <v>0</v>
      </c>
      <c r="F34" s="71">
        <v>0</v>
      </c>
      <c r="G34" s="36"/>
      <c r="H34" s="36"/>
    </row>
    <row r="35" spans="1:8" s="17" customFormat="1" ht="16.5">
      <c r="A35" s="106" t="s">
        <v>83</v>
      </c>
      <c r="B35" s="67">
        <v>1</v>
      </c>
      <c r="C35" s="74">
        <v>11</v>
      </c>
      <c r="D35" s="69">
        <v>0</v>
      </c>
      <c r="E35" s="69">
        <v>120</v>
      </c>
      <c r="F35" s="69">
        <v>120</v>
      </c>
      <c r="G35" s="36"/>
      <c r="H35" s="36"/>
    </row>
    <row r="36" spans="1:8" s="17" customFormat="1" ht="16.5">
      <c r="A36" s="106" t="s">
        <v>5</v>
      </c>
      <c r="B36" s="67">
        <v>1</v>
      </c>
      <c r="C36" s="75">
        <v>13</v>
      </c>
      <c r="D36" s="69">
        <v>33871.5</v>
      </c>
      <c r="E36" s="69">
        <v>23488.4</v>
      </c>
      <c r="F36" s="69">
        <v>21052</v>
      </c>
      <c r="G36" s="36"/>
      <c r="H36" s="36"/>
    </row>
    <row r="37" spans="1:8" s="17" customFormat="1" ht="30">
      <c r="A37" s="107" t="s">
        <v>57</v>
      </c>
      <c r="B37" s="70">
        <v>1</v>
      </c>
      <c r="C37" s="76">
        <v>13</v>
      </c>
      <c r="D37" s="71">
        <f>SUM(D38+D39+D40+D42+D41+D43)</f>
        <v>10196.1</v>
      </c>
      <c r="E37" s="71">
        <f>SUM(E38+E39+E40+E42)</f>
        <v>5199.5</v>
      </c>
      <c r="F37" s="71">
        <f>SUM(F38+F39+F40+F42)</f>
        <v>5206.4</v>
      </c>
      <c r="G37" s="36"/>
      <c r="H37" s="36"/>
    </row>
    <row r="38" spans="1:8" s="17" customFormat="1" ht="45">
      <c r="A38" s="107" t="s">
        <v>62</v>
      </c>
      <c r="B38" s="70">
        <v>1</v>
      </c>
      <c r="C38" s="76">
        <v>13</v>
      </c>
      <c r="D38" s="71">
        <v>491.2</v>
      </c>
      <c r="E38" s="71">
        <v>491.2</v>
      </c>
      <c r="F38" s="71">
        <v>491.2</v>
      </c>
      <c r="G38" s="36"/>
      <c r="H38" s="36"/>
    </row>
    <row r="39" spans="1:8" s="17" customFormat="1" ht="165">
      <c r="A39" s="108" t="s">
        <v>63</v>
      </c>
      <c r="B39" s="70">
        <v>1</v>
      </c>
      <c r="C39" s="76">
        <v>13</v>
      </c>
      <c r="D39" s="71">
        <v>3106.2</v>
      </c>
      <c r="E39" s="71">
        <v>3113.1</v>
      </c>
      <c r="F39" s="71">
        <v>3113.1</v>
      </c>
      <c r="G39" s="36"/>
      <c r="H39" s="36"/>
    </row>
    <row r="40" spans="1:8" s="17" customFormat="1" ht="76.5" customHeight="1">
      <c r="A40" s="108" t="s">
        <v>73</v>
      </c>
      <c r="B40" s="70">
        <v>1</v>
      </c>
      <c r="C40" s="76">
        <v>13</v>
      </c>
      <c r="D40" s="71">
        <v>1713.5</v>
      </c>
      <c r="E40" s="71">
        <v>1410.4</v>
      </c>
      <c r="F40" s="71">
        <v>1410.4</v>
      </c>
      <c r="G40" s="36"/>
      <c r="H40" s="36"/>
    </row>
    <row r="41" spans="1:8" s="17" customFormat="1" ht="45">
      <c r="A41" s="77" t="s">
        <v>90</v>
      </c>
      <c r="B41" s="70">
        <v>1</v>
      </c>
      <c r="C41" s="76">
        <v>13</v>
      </c>
      <c r="D41" s="71">
        <v>3723.3</v>
      </c>
      <c r="E41" s="71">
        <v>0</v>
      </c>
      <c r="F41" s="71">
        <v>0</v>
      </c>
      <c r="G41" s="36"/>
      <c r="H41" s="36"/>
    </row>
    <row r="42" spans="1:8" s="17" customFormat="1" ht="52.5" customHeight="1">
      <c r="A42" s="107" t="s">
        <v>72</v>
      </c>
      <c r="B42" s="70">
        <v>1</v>
      </c>
      <c r="C42" s="76">
        <v>13</v>
      </c>
      <c r="D42" s="71">
        <v>161.9</v>
      </c>
      <c r="E42" s="71">
        <v>184.8</v>
      </c>
      <c r="F42" s="71">
        <v>191.7</v>
      </c>
      <c r="G42" s="36"/>
      <c r="H42" s="36"/>
    </row>
    <row r="43" spans="1:8" s="17" customFormat="1" ht="42.75" customHeight="1">
      <c r="A43" s="107" t="s">
        <v>101</v>
      </c>
      <c r="B43" s="70">
        <v>1</v>
      </c>
      <c r="C43" s="76">
        <v>13</v>
      </c>
      <c r="D43" s="71">
        <v>1000</v>
      </c>
      <c r="E43" s="71">
        <v>0</v>
      </c>
      <c r="F43" s="71">
        <v>0</v>
      </c>
      <c r="G43" s="36"/>
      <c r="H43" s="36"/>
    </row>
    <row r="44" spans="1:8" s="17" customFormat="1" ht="45" customHeight="1">
      <c r="A44" s="109" t="s">
        <v>32</v>
      </c>
      <c r="B44" s="64">
        <v>3</v>
      </c>
      <c r="C44" s="64">
        <v>0</v>
      </c>
      <c r="D44" s="65">
        <f>D45</f>
        <v>280</v>
      </c>
      <c r="E44" s="65">
        <f>E45</f>
        <v>280</v>
      </c>
      <c r="F44" s="65">
        <f>F45</f>
        <v>280</v>
      </c>
      <c r="G44" s="35"/>
      <c r="H44" s="35"/>
    </row>
    <row r="45" spans="1:8" s="17" customFormat="1" ht="60">
      <c r="A45" s="110" t="s">
        <v>56</v>
      </c>
      <c r="B45" s="67">
        <v>3</v>
      </c>
      <c r="C45" s="67">
        <v>9</v>
      </c>
      <c r="D45" s="69">
        <v>280</v>
      </c>
      <c r="E45" s="69">
        <v>280</v>
      </c>
      <c r="F45" s="69">
        <v>280</v>
      </c>
      <c r="G45" s="36"/>
      <c r="H45" s="36"/>
    </row>
    <row r="46" spans="1:8" s="17" customFormat="1" ht="16.5">
      <c r="A46" s="95" t="s">
        <v>6</v>
      </c>
      <c r="B46" s="64">
        <v>4</v>
      </c>
      <c r="C46" s="64">
        <v>0</v>
      </c>
      <c r="D46" s="78">
        <f>D47+D48+D49+D53</f>
        <v>48718.9</v>
      </c>
      <c r="E46" s="78">
        <f>E47+E48+E49+E53</f>
        <v>29659</v>
      </c>
      <c r="F46" s="78">
        <f>F47+F48+F49+F53</f>
        <v>30817.7</v>
      </c>
      <c r="G46" s="37"/>
      <c r="H46" s="37"/>
    </row>
    <row r="47" spans="1:8" s="17" customFormat="1" ht="16.5">
      <c r="A47" s="111" t="s">
        <v>41</v>
      </c>
      <c r="B47" s="67">
        <v>4</v>
      </c>
      <c r="C47" s="67">
        <v>1</v>
      </c>
      <c r="D47" s="69">
        <v>125</v>
      </c>
      <c r="E47" s="69">
        <v>100</v>
      </c>
      <c r="F47" s="79">
        <v>100</v>
      </c>
      <c r="G47" s="38"/>
      <c r="H47" s="38"/>
    </row>
    <row r="48" spans="1:8" s="17" customFormat="1" ht="16.5">
      <c r="A48" s="105" t="s">
        <v>7</v>
      </c>
      <c r="B48" s="67">
        <v>4</v>
      </c>
      <c r="C48" s="67">
        <v>5</v>
      </c>
      <c r="D48" s="69">
        <v>225</v>
      </c>
      <c r="E48" s="69">
        <v>150</v>
      </c>
      <c r="F48" s="69">
        <v>150</v>
      </c>
      <c r="G48" s="36"/>
      <c r="H48" s="36"/>
    </row>
    <row r="49" spans="1:8" s="17" customFormat="1" ht="16.5">
      <c r="A49" s="105" t="s">
        <v>42</v>
      </c>
      <c r="B49" s="67">
        <v>4</v>
      </c>
      <c r="C49" s="67">
        <v>9</v>
      </c>
      <c r="D49" s="69">
        <v>41978.7</v>
      </c>
      <c r="E49" s="69">
        <v>23578.7</v>
      </c>
      <c r="F49" s="69">
        <v>24500.7</v>
      </c>
      <c r="G49" s="36"/>
      <c r="H49" s="36"/>
    </row>
    <row r="50" spans="1:8" s="17" customFormat="1" ht="30">
      <c r="A50" s="107" t="s">
        <v>57</v>
      </c>
      <c r="B50" s="70">
        <v>4</v>
      </c>
      <c r="C50" s="70">
        <v>9</v>
      </c>
      <c r="D50" s="71">
        <f>SUM(D51+D52)</f>
        <v>23539.7</v>
      </c>
      <c r="E50" s="71">
        <f>SUM(E51+E52)</f>
        <v>5808</v>
      </c>
      <c r="F50" s="71">
        <f>SUM(F51+F52)</f>
        <v>5808</v>
      </c>
      <c r="G50" s="36"/>
      <c r="H50" s="36"/>
    </row>
    <row r="51" spans="1:8" s="17" customFormat="1" ht="42.75" customHeight="1">
      <c r="A51" s="112" t="s">
        <v>64</v>
      </c>
      <c r="B51" s="70">
        <v>4</v>
      </c>
      <c r="C51" s="70">
        <v>9</v>
      </c>
      <c r="D51" s="71">
        <v>22204.5</v>
      </c>
      <c r="E51" s="71">
        <v>4446.5</v>
      </c>
      <c r="F51" s="71">
        <v>4446.5</v>
      </c>
      <c r="G51" s="36"/>
      <c r="H51" s="36"/>
    </row>
    <row r="52" spans="1:8" s="17" customFormat="1" ht="89.25" customHeight="1">
      <c r="A52" s="77" t="s">
        <v>88</v>
      </c>
      <c r="B52" s="70">
        <v>4</v>
      </c>
      <c r="C52" s="70">
        <v>9</v>
      </c>
      <c r="D52" s="71">
        <v>1335.2</v>
      </c>
      <c r="E52" s="71">
        <v>1361.5</v>
      </c>
      <c r="F52" s="71">
        <v>1361.5</v>
      </c>
      <c r="G52" s="36"/>
      <c r="H52" s="36"/>
    </row>
    <row r="53" spans="1:8" s="17" customFormat="1" ht="30">
      <c r="A53" s="106" t="s">
        <v>8</v>
      </c>
      <c r="B53" s="67">
        <v>4</v>
      </c>
      <c r="C53" s="75">
        <v>12</v>
      </c>
      <c r="D53" s="69">
        <v>6390.2</v>
      </c>
      <c r="E53" s="69">
        <v>5830.3</v>
      </c>
      <c r="F53" s="69">
        <v>6067</v>
      </c>
      <c r="G53" s="36"/>
      <c r="H53" s="36"/>
    </row>
    <row r="54" spans="1:8" s="17" customFormat="1" ht="27.75" customHeight="1">
      <c r="A54" s="107" t="s">
        <v>57</v>
      </c>
      <c r="B54" s="70">
        <v>4</v>
      </c>
      <c r="C54" s="76">
        <v>12</v>
      </c>
      <c r="D54" s="71">
        <f>SUM(D55+D56)</f>
        <v>5705.7</v>
      </c>
      <c r="E54" s="71">
        <f>SUM(E55+E56)</f>
        <v>5215.3</v>
      </c>
      <c r="F54" s="71">
        <f>SUM(F55+F56)</f>
        <v>5442</v>
      </c>
      <c r="G54" s="36"/>
      <c r="H54" s="36"/>
    </row>
    <row r="55" spans="1:8" s="17" customFormat="1" ht="30">
      <c r="A55" s="107" t="s">
        <v>65</v>
      </c>
      <c r="B55" s="70">
        <v>4</v>
      </c>
      <c r="C55" s="76">
        <v>12</v>
      </c>
      <c r="D55" s="71">
        <v>490.4</v>
      </c>
      <c r="E55" s="71">
        <v>0</v>
      </c>
      <c r="F55" s="71">
        <v>0</v>
      </c>
      <c r="G55" s="36"/>
      <c r="H55" s="36"/>
    </row>
    <row r="56" spans="1:8" s="17" customFormat="1" ht="155.25" customHeight="1">
      <c r="A56" s="80" t="s">
        <v>74</v>
      </c>
      <c r="B56" s="70">
        <v>4</v>
      </c>
      <c r="C56" s="76">
        <v>12</v>
      </c>
      <c r="D56" s="71">
        <v>5215.3</v>
      </c>
      <c r="E56" s="71">
        <v>5215.3</v>
      </c>
      <c r="F56" s="71">
        <v>5442</v>
      </c>
      <c r="G56" s="36"/>
      <c r="H56" s="36"/>
    </row>
    <row r="57" spans="1:8" s="17" customFormat="1" ht="28.5">
      <c r="A57" s="95" t="s">
        <v>9</v>
      </c>
      <c r="B57" s="81">
        <v>5</v>
      </c>
      <c r="C57" s="82" t="s">
        <v>29</v>
      </c>
      <c r="D57" s="65">
        <f>SUM(D58+D67+D63)</f>
        <v>44040.2</v>
      </c>
      <c r="E57" s="65">
        <f>E58</f>
        <v>650</v>
      </c>
      <c r="F57" s="65">
        <f>F58</f>
        <v>650</v>
      </c>
      <c r="G57" s="35"/>
      <c r="H57" s="35"/>
    </row>
    <row r="58" spans="1:8" s="17" customFormat="1" ht="16.5">
      <c r="A58" s="111" t="s">
        <v>48</v>
      </c>
      <c r="B58" s="83">
        <v>5</v>
      </c>
      <c r="C58" s="84" t="s">
        <v>16</v>
      </c>
      <c r="D58" s="79">
        <v>40711.9</v>
      </c>
      <c r="E58" s="79">
        <v>650</v>
      </c>
      <c r="F58" s="69">
        <v>650</v>
      </c>
      <c r="G58" s="36"/>
      <c r="H58" s="36"/>
    </row>
    <row r="59" spans="1:8" s="17" customFormat="1" ht="30">
      <c r="A59" s="107" t="s">
        <v>57</v>
      </c>
      <c r="B59" s="85">
        <v>5</v>
      </c>
      <c r="C59" s="86" t="s">
        <v>16</v>
      </c>
      <c r="D59" s="87">
        <f>SUM(D60+D61+D62)</f>
        <v>33372.4</v>
      </c>
      <c r="E59" s="87">
        <v>0</v>
      </c>
      <c r="F59" s="71">
        <v>0</v>
      </c>
      <c r="G59" s="36"/>
      <c r="H59" s="36"/>
    </row>
    <row r="60" spans="1:8" s="17" customFormat="1" ht="79.5" customHeight="1">
      <c r="A60" s="88" t="s">
        <v>75</v>
      </c>
      <c r="B60" s="85">
        <v>5</v>
      </c>
      <c r="C60" s="86" t="s">
        <v>16</v>
      </c>
      <c r="D60" s="87">
        <v>30944.3</v>
      </c>
      <c r="E60" s="87">
        <v>0</v>
      </c>
      <c r="F60" s="71">
        <v>0</v>
      </c>
      <c r="G60" s="36"/>
      <c r="H60" s="36"/>
    </row>
    <row r="61" spans="1:8" s="17" customFormat="1" ht="60.75" customHeight="1">
      <c r="A61" s="77" t="s">
        <v>82</v>
      </c>
      <c r="B61" s="91" t="s">
        <v>87</v>
      </c>
      <c r="C61" s="91" t="s">
        <v>16</v>
      </c>
      <c r="D61" s="71">
        <v>2092.3</v>
      </c>
      <c r="E61" s="71">
        <v>0</v>
      </c>
      <c r="F61" s="71">
        <v>0</v>
      </c>
      <c r="G61" s="36"/>
      <c r="H61" s="36"/>
    </row>
    <row r="62" spans="1:8" s="17" customFormat="1" ht="30.75" customHeight="1">
      <c r="A62" s="77" t="s">
        <v>97</v>
      </c>
      <c r="B62" s="91" t="s">
        <v>87</v>
      </c>
      <c r="C62" s="91" t="s">
        <v>16</v>
      </c>
      <c r="D62" s="71">
        <v>335.8</v>
      </c>
      <c r="E62" s="71"/>
      <c r="F62" s="71"/>
      <c r="G62" s="36"/>
      <c r="H62" s="36"/>
    </row>
    <row r="63" spans="1:8" s="17" customFormat="1" ht="18.75" customHeight="1">
      <c r="A63" s="94" t="s">
        <v>96</v>
      </c>
      <c r="B63" s="74" t="s">
        <v>87</v>
      </c>
      <c r="C63" s="74" t="s">
        <v>10</v>
      </c>
      <c r="D63" s="69">
        <v>3328.3</v>
      </c>
      <c r="E63" s="69"/>
      <c r="F63" s="69"/>
      <c r="G63" s="36"/>
      <c r="H63" s="36"/>
    </row>
    <row r="64" spans="1:8" s="17" customFormat="1" ht="27" customHeight="1">
      <c r="A64" s="107" t="s">
        <v>57</v>
      </c>
      <c r="B64" s="91" t="s">
        <v>87</v>
      </c>
      <c r="C64" s="91" t="s">
        <v>10</v>
      </c>
      <c r="D64" s="71">
        <f>SUM(D65+D66)</f>
        <v>2956.6</v>
      </c>
      <c r="E64" s="71"/>
      <c r="F64" s="71"/>
      <c r="G64" s="36"/>
      <c r="H64" s="36"/>
    </row>
    <row r="65" spans="1:8" s="17" customFormat="1" ht="36.75" customHeight="1">
      <c r="A65" s="77" t="s">
        <v>98</v>
      </c>
      <c r="B65" s="91" t="s">
        <v>87</v>
      </c>
      <c r="C65" s="91" t="s">
        <v>10</v>
      </c>
      <c r="D65" s="71">
        <v>882.1</v>
      </c>
      <c r="E65" s="71"/>
      <c r="F65" s="71"/>
      <c r="G65" s="36"/>
      <c r="H65" s="36"/>
    </row>
    <row r="66" spans="1:8" s="17" customFormat="1" ht="47.25" customHeight="1">
      <c r="A66" s="77" t="s">
        <v>99</v>
      </c>
      <c r="B66" s="91" t="s">
        <v>87</v>
      </c>
      <c r="C66" s="91" t="s">
        <v>10</v>
      </c>
      <c r="D66" s="71">
        <v>2074.5</v>
      </c>
      <c r="E66" s="71"/>
      <c r="F66" s="71"/>
      <c r="G66" s="36"/>
      <c r="H66" s="36"/>
    </row>
    <row r="67" spans="1:8" s="17" customFormat="1" ht="30.75" customHeight="1">
      <c r="A67" s="89" t="s">
        <v>86</v>
      </c>
      <c r="B67" s="83">
        <v>5</v>
      </c>
      <c r="C67" s="84" t="s">
        <v>87</v>
      </c>
      <c r="D67" s="79">
        <v>0</v>
      </c>
      <c r="E67" s="79">
        <v>0</v>
      </c>
      <c r="F67" s="69">
        <v>0</v>
      </c>
      <c r="G67" s="36"/>
      <c r="H67" s="36"/>
    </row>
    <row r="68" spans="1:8" s="17" customFormat="1" ht="16.5">
      <c r="A68" s="95" t="s">
        <v>11</v>
      </c>
      <c r="B68" s="64">
        <v>6</v>
      </c>
      <c r="C68" s="90" t="s">
        <v>29</v>
      </c>
      <c r="D68" s="65">
        <f>D69</f>
        <v>11255.3</v>
      </c>
      <c r="E68" s="65">
        <f>E69</f>
        <v>138</v>
      </c>
      <c r="F68" s="65">
        <f>F69</f>
        <v>143</v>
      </c>
      <c r="G68" s="36"/>
      <c r="H68" s="36"/>
    </row>
    <row r="69" spans="1:8" s="17" customFormat="1" ht="30">
      <c r="A69" s="106" t="s">
        <v>12</v>
      </c>
      <c r="B69" s="67">
        <v>6</v>
      </c>
      <c r="C69" s="74" t="s">
        <v>10</v>
      </c>
      <c r="D69" s="69">
        <v>11255.3</v>
      </c>
      <c r="E69" s="69">
        <v>138</v>
      </c>
      <c r="F69" s="69">
        <v>143</v>
      </c>
      <c r="G69" s="36"/>
      <c r="H69" s="36"/>
    </row>
    <row r="70" spans="1:8" s="17" customFormat="1" ht="30">
      <c r="A70" s="107" t="s">
        <v>57</v>
      </c>
      <c r="B70" s="67">
        <v>6</v>
      </c>
      <c r="C70" s="74" t="s">
        <v>10</v>
      </c>
      <c r="D70" s="69"/>
      <c r="E70" s="71">
        <v>0</v>
      </c>
      <c r="F70" s="69"/>
      <c r="G70" s="36"/>
      <c r="H70" s="36"/>
    </row>
    <row r="71" spans="1:8" s="17" customFormat="1" ht="44.25" customHeight="1">
      <c r="A71" s="77" t="s">
        <v>76</v>
      </c>
      <c r="B71" s="70">
        <v>6</v>
      </c>
      <c r="C71" s="91" t="s">
        <v>10</v>
      </c>
      <c r="D71" s="71"/>
      <c r="E71" s="71">
        <v>0</v>
      </c>
      <c r="F71" s="71"/>
      <c r="G71" s="36"/>
      <c r="H71" s="36"/>
    </row>
    <row r="72" spans="1:8" s="17" customFormat="1" ht="16.5">
      <c r="A72" s="95" t="s">
        <v>13</v>
      </c>
      <c r="B72" s="90" t="s">
        <v>14</v>
      </c>
      <c r="C72" s="90" t="s">
        <v>29</v>
      </c>
      <c r="D72" s="65">
        <f>D73+D80+D92+D93+D88</f>
        <v>367140.2</v>
      </c>
      <c r="E72" s="65">
        <f>E73+E80+E92+E93+E88</f>
        <v>369885.8</v>
      </c>
      <c r="F72" s="65">
        <f>F73+F80+F92+F93+F88</f>
        <v>344883.4</v>
      </c>
      <c r="G72" s="36"/>
      <c r="H72" s="36"/>
    </row>
    <row r="73" spans="1:8" s="17" customFormat="1" ht="16.5">
      <c r="A73" s="106" t="s">
        <v>15</v>
      </c>
      <c r="B73" s="74" t="s">
        <v>14</v>
      </c>
      <c r="C73" s="74" t="s">
        <v>16</v>
      </c>
      <c r="D73" s="69">
        <v>99043.1</v>
      </c>
      <c r="E73" s="69">
        <v>106132.2</v>
      </c>
      <c r="F73" s="69">
        <v>81132.2</v>
      </c>
      <c r="G73" s="36"/>
      <c r="H73" s="36"/>
    </row>
    <row r="74" spans="1:8" s="17" customFormat="1" ht="30">
      <c r="A74" s="107" t="s">
        <v>57</v>
      </c>
      <c r="B74" s="91" t="s">
        <v>14</v>
      </c>
      <c r="C74" s="91" t="s">
        <v>16</v>
      </c>
      <c r="D74" s="71">
        <f>SUM(D75+D76+D77+D78+D79)</f>
        <v>84202.6</v>
      </c>
      <c r="E74" s="71">
        <f>SUM(E75+E76+E77+E78)</f>
        <v>91401.9</v>
      </c>
      <c r="F74" s="71">
        <f>SUM(F75+F76+F77+F78)</f>
        <v>67151.9</v>
      </c>
      <c r="G74" s="36"/>
      <c r="H74" s="36"/>
    </row>
    <row r="75" spans="1:8" s="17" customFormat="1" ht="135.75" customHeight="1">
      <c r="A75" s="108" t="s">
        <v>66</v>
      </c>
      <c r="B75" s="91" t="s">
        <v>14</v>
      </c>
      <c r="C75" s="91" t="s">
        <v>16</v>
      </c>
      <c r="D75" s="71">
        <v>73158.5</v>
      </c>
      <c r="E75" s="71">
        <v>66463.2</v>
      </c>
      <c r="F75" s="71">
        <v>66463.2</v>
      </c>
      <c r="G75" s="35"/>
      <c r="H75" s="35"/>
    </row>
    <row r="76" spans="1:8" s="17" customFormat="1" ht="60">
      <c r="A76" s="77" t="s">
        <v>77</v>
      </c>
      <c r="B76" s="91" t="s">
        <v>14</v>
      </c>
      <c r="C76" s="91" t="s">
        <v>16</v>
      </c>
      <c r="D76" s="71">
        <v>9799.1</v>
      </c>
      <c r="E76" s="71">
        <v>24250</v>
      </c>
      <c r="F76" s="71">
        <v>0</v>
      </c>
      <c r="G76" s="35"/>
      <c r="H76" s="35"/>
    </row>
    <row r="77" spans="1:8" s="17" customFormat="1" ht="57.75" customHeight="1">
      <c r="A77" s="88" t="s">
        <v>79</v>
      </c>
      <c r="B77" s="91" t="s">
        <v>14</v>
      </c>
      <c r="C77" s="91" t="s">
        <v>16</v>
      </c>
      <c r="D77" s="71">
        <v>368.8</v>
      </c>
      <c r="E77" s="71">
        <v>0</v>
      </c>
      <c r="F77" s="71">
        <v>0</v>
      </c>
      <c r="G77" s="35"/>
      <c r="H77" s="35"/>
    </row>
    <row r="78" spans="1:8" s="17" customFormat="1" ht="57.75" customHeight="1">
      <c r="A78" s="116" t="s">
        <v>78</v>
      </c>
      <c r="B78" s="91" t="s">
        <v>14</v>
      </c>
      <c r="C78" s="91" t="s">
        <v>16</v>
      </c>
      <c r="D78" s="71">
        <v>689.9</v>
      </c>
      <c r="E78" s="71">
        <v>688.7</v>
      </c>
      <c r="F78" s="71">
        <v>688.7</v>
      </c>
      <c r="G78" s="35"/>
      <c r="H78" s="35"/>
    </row>
    <row r="79" spans="1:8" s="17" customFormat="1" ht="57.75" customHeight="1">
      <c r="A79" s="116" t="s">
        <v>67</v>
      </c>
      <c r="B79" s="91" t="s">
        <v>14</v>
      </c>
      <c r="C79" s="91" t="s">
        <v>16</v>
      </c>
      <c r="D79" s="71">
        <v>186.3</v>
      </c>
      <c r="E79" s="71"/>
      <c r="F79" s="71"/>
      <c r="G79" s="35"/>
      <c r="H79" s="35"/>
    </row>
    <row r="80" spans="1:8" s="17" customFormat="1" ht="16.5">
      <c r="A80" s="106" t="s">
        <v>17</v>
      </c>
      <c r="B80" s="74" t="s">
        <v>14</v>
      </c>
      <c r="C80" s="74" t="s">
        <v>18</v>
      </c>
      <c r="D80" s="69">
        <v>166626.5</v>
      </c>
      <c r="E80" s="69">
        <v>163530.4</v>
      </c>
      <c r="F80" s="69">
        <v>163503.2</v>
      </c>
      <c r="G80" s="36"/>
      <c r="H80" s="36"/>
    </row>
    <row r="81" spans="1:8" s="17" customFormat="1" ht="30">
      <c r="A81" s="107" t="s">
        <v>57</v>
      </c>
      <c r="B81" s="91" t="s">
        <v>14</v>
      </c>
      <c r="C81" s="91" t="s">
        <v>18</v>
      </c>
      <c r="D81" s="71">
        <f>SUM(D82+D85+D86+D87+D83+D84)</f>
        <v>138106.1</v>
      </c>
      <c r="E81" s="71">
        <f>SUM(E82+E85+E86+E87)</f>
        <v>133425.5</v>
      </c>
      <c r="F81" s="71">
        <f>SUM(F82+F85+F86+F87)</f>
        <v>133425.5</v>
      </c>
      <c r="G81" s="35"/>
      <c r="H81" s="35"/>
    </row>
    <row r="82" spans="1:8" s="17" customFormat="1" ht="134.25" customHeight="1">
      <c r="A82" s="108" t="s">
        <v>66</v>
      </c>
      <c r="B82" s="91" t="s">
        <v>14</v>
      </c>
      <c r="C82" s="91" t="s">
        <v>18</v>
      </c>
      <c r="D82" s="71">
        <v>123198.4</v>
      </c>
      <c r="E82" s="71">
        <v>124407.4</v>
      </c>
      <c r="F82" s="71">
        <v>124407.4</v>
      </c>
      <c r="G82" s="36"/>
      <c r="H82" s="36"/>
    </row>
    <row r="83" spans="1:8" s="17" customFormat="1" ht="139.5" customHeight="1">
      <c r="A83" s="80" t="s">
        <v>84</v>
      </c>
      <c r="B83" s="91" t="s">
        <v>14</v>
      </c>
      <c r="C83" s="91" t="s">
        <v>18</v>
      </c>
      <c r="D83" s="71">
        <v>2164.3</v>
      </c>
      <c r="E83" s="71">
        <v>0</v>
      </c>
      <c r="F83" s="71">
        <v>0</v>
      </c>
      <c r="G83" s="36"/>
      <c r="H83" s="36"/>
    </row>
    <row r="84" spans="1:8" s="17" customFormat="1" ht="81.75" customHeight="1">
      <c r="A84" s="80" t="s">
        <v>85</v>
      </c>
      <c r="B84" s="91" t="s">
        <v>14</v>
      </c>
      <c r="C84" s="91" t="s">
        <v>18</v>
      </c>
      <c r="D84" s="71">
        <v>2900</v>
      </c>
      <c r="E84" s="71">
        <v>0</v>
      </c>
      <c r="F84" s="71">
        <v>0</v>
      </c>
      <c r="G84" s="36"/>
      <c r="H84" s="36"/>
    </row>
    <row r="85" spans="1:8" s="17" customFormat="1" ht="120">
      <c r="A85" s="108" t="s">
        <v>67</v>
      </c>
      <c r="B85" s="91" t="s">
        <v>14</v>
      </c>
      <c r="C85" s="91" t="s">
        <v>18</v>
      </c>
      <c r="D85" s="71">
        <v>8930.7</v>
      </c>
      <c r="E85" s="71">
        <v>8485</v>
      </c>
      <c r="F85" s="71">
        <v>8485</v>
      </c>
      <c r="G85" s="36"/>
      <c r="H85" s="36"/>
    </row>
    <row r="86" spans="1:8" s="17" customFormat="1" ht="75">
      <c r="A86" s="88" t="s">
        <v>79</v>
      </c>
      <c r="B86" s="91" t="s">
        <v>14</v>
      </c>
      <c r="C86" s="91" t="s">
        <v>18</v>
      </c>
      <c r="D86" s="71">
        <v>332</v>
      </c>
      <c r="E86" s="71">
        <v>0</v>
      </c>
      <c r="F86" s="71">
        <v>0</v>
      </c>
      <c r="G86" s="36"/>
      <c r="H86" s="36"/>
    </row>
    <row r="87" spans="1:8" s="17" customFormat="1" ht="90">
      <c r="A87" s="77" t="s">
        <v>78</v>
      </c>
      <c r="B87" s="91" t="s">
        <v>14</v>
      </c>
      <c r="C87" s="91" t="s">
        <v>18</v>
      </c>
      <c r="D87" s="71">
        <v>580.7</v>
      </c>
      <c r="E87" s="71">
        <v>533.1</v>
      </c>
      <c r="F87" s="71">
        <v>533.1</v>
      </c>
      <c r="G87" s="36"/>
      <c r="H87" s="36"/>
    </row>
    <row r="88" spans="1:8" s="17" customFormat="1" ht="16.5">
      <c r="A88" s="106" t="s">
        <v>55</v>
      </c>
      <c r="B88" s="74" t="s">
        <v>14</v>
      </c>
      <c r="C88" s="74" t="s">
        <v>10</v>
      </c>
      <c r="D88" s="69">
        <v>15153.8</v>
      </c>
      <c r="E88" s="69">
        <v>14701.1</v>
      </c>
      <c r="F88" s="69">
        <v>14701</v>
      </c>
      <c r="G88" s="36"/>
      <c r="H88" s="36"/>
    </row>
    <row r="89" spans="1:8" s="42" customFormat="1" ht="30">
      <c r="A89" s="107" t="s">
        <v>57</v>
      </c>
      <c r="B89" s="91" t="s">
        <v>14</v>
      </c>
      <c r="C89" s="91" t="s">
        <v>10</v>
      </c>
      <c r="D89" s="71">
        <f>SUM(D90+D91)</f>
        <v>3585.7</v>
      </c>
      <c r="E89" s="71">
        <f>SUM(E90+E91)</f>
        <v>2893.2</v>
      </c>
      <c r="F89" s="71">
        <f>SUM(F90+F91)</f>
        <v>2893.2</v>
      </c>
      <c r="G89" s="41"/>
      <c r="H89" s="41"/>
    </row>
    <row r="90" spans="1:8" s="42" customFormat="1" ht="136.5" customHeight="1">
      <c r="A90" s="92" t="s">
        <v>66</v>
      </c>
      <c r="B90" s="91" t="s">
        <v>14</v>
      </c>
      <c r="C90" s="91" t="s">
        <v>10</v>
      </c>
      <c r="D90" s="71">
        <v>2320.7</v>
      </c>
      <c r="E90" s="71">
        <v>2100</v>
      </c>
      <c r="F90" s="71">
        <v>2100</v>
      </c>
      <c r="G90" s="41"/>
      <c r="H90" s="41"/>
    </row>
    <row r="91" spans="1:8" s="42" customFormat="1" ht="79.5" customHeight="1">
      <c r="A91" s="116" t="s">
        <v>78</v>
      </c>
      <c r="B91" s="91" t="s">
        <v>14</v>
      </c>
      <c r="C91" s="91" t="s">
        <v>10</v>
      </c>
      <c r="D91" s="71">
        <v>1265</v>
      </c>
      <c r="E91" s="71">
        <v>793.2</v>
      </c>
      <c r="F91" s="71">
        <v>793.2</v>
      </c>
      <c r="G91" s="41"/>
      <c r="H91" s="41"/>
    </row>
    <row r="92" spans="1:8" s="42" customFormat="1" ht="16.5">
      <c r="A92" s="106" t="s">
        <v>50</v>
      </c>
      <c r="B92" s="74" t="s">
        <v>14</v>
      </c>
      <c r="C92" s="74" t="s">
        <v>14</v>
      </c>
      <c r="D92" s="69">
        <v>243.1</v>
      </c>
      <c r="E92" s="69">
        <v>243.1</v>
      </c>
      <c r="F92" s="69">
        <v>243.1</v>
      </c>
      <c r="G92" s="41"/>
      <c r="H92" s="41"/>
    </row>
    <row r="93" spans="1:8" s="42" customFormat="1" ht="16.5">
      <c r="A93" s="113" t="s">
        <v>19</v>
      </c>
      <c r="B93" s="74" t="s">
        <v>14</v>
      </c>
      <c r="C93" s="74" t="s">
        <v>20</v>
      </c>
      <c r="D93" s="69">
        <v>86073.7</v>
      </c>
      <c r="E93" s="69">
        <v>85279</v>
      </c>
      <c r="F93" s="69">
        <v>85303.9</v>
      </c>
      <c r="G93" s="41"/>
      <c r="H93" s="41"/>
    </row>
    <row r="94" spans="1:8" s="42" customFormat="1" ht="30">
      <c r="A94" s="107" t="s">
        <v>57</v>
      </c>
      <c r="B94" s="91" t="s">
        <v>14</v>
      </c>
      <c r="C94" s="91" t="s">
        <v>20</v>
      </c>
      <c r="D94" s="71">
        <f>SUM(D96+D97+D98+D95)</f>
        <v>24301.7</v>
      </c>
      <c r="E94" s="71">
        <f>SUM(E96+E97)</f>
        <v>23903.6</v>
      </c>
      <c r="F94" s="71">
        <f>SUM(F96+F97)</f>
        <v>23903.6</v>
      </c>
      <c r="G94" s="41"/>
      <c r="H94" s="41"/>
    </row>
    <row r="95" spans="1:8" s="42" customFormat="1" ht="217.5" customHeight="1">
      <c r="A95" s="108" t="s">
        <v>106</v>
      </c>
      <c r="B95" s="91" t="s">
        <v>14</v>
      </c>
      <c r="C95" s="91" t="s">
        <v>20</v>
      </c>
      <c r="D95" s="71">
        <v>21.8</v>
      </c>
      <c r="E95" s="71"/>
      <c r="F95" s="71"/>
      <c r="G95" s="41"/>
      <c r="H95" s="41"/>
    </row>
    <row r="96" spans="1:8" s="17" customFormat="1" ht="120">
      <c r="A96" s="114" t="s">
        <v>67</v>
      </c>
      <c r="B96" s="91" t="s">
        <v>14</v>
      </c>
      <c r="C96" s="91" t="s">
        <v>20</v>
      </c>
      <c r="D96" s="71">
        <v>2512</v>
      </c>
      <c r="E96" s="71">
        <v>2732</v>
      </c>
      <c r="F96" s="71">
        <v>2732</v>
      </c>
      <c r="G96" s="36"/>
      <c r="H96" s="36"/>
    </row>
    <row r="97" spans="1:8" s="17" customFormat="1" ht="61.5" customHeight="1">
      <c r="A97" s="77" t="s">
        <v>78</v>
      </c>
      <c r="B97" s="91" t="s">
        <v>14</v>
      </c>
      <c r="C97" s="91" t="s">
        <v>20</v>
      </c>
      <c r="D97" s="71">
        <v>20777.9</v>
      </c>
      <c r="E97" s="71">
        <v>21171.6</v>
      </c>
      <c r="F97" s="71">
        <v>21171.6</v>
      </c>
      <c r="G97" s="36"/>
      <c r="H97" s="36"/>
    </row>
    <row r="98" spans="1:8" s="17" customFormat="1" ht="35.25" customHeight="1">
      <c r="A98" s="77" t="s">
        <v>105</v>
      </c>
      <c r="B98" s="91" t="s">
        <v>14</v>
      </c>
      <c r="C98" s="91" t="s">
        <v>20</v>
      </c>
      <c r="D98" s="71">
        <v>990</v>
      </c>
      <c r="E98" s="71"/>
      <c r="F98" s="71"/>
      <c r="G98" s="36"/>
      <c r="H98" s="36"/>
    </row>
    <row r="99" spans="1:8" s="17" customFormat="1" ht="23.25" customHeight="1">
      <c r="A99" s="95" t="s">
        <v>34</v>
      </c>
      <c r="B99" s="90" t="s">
        <v>21</v>
      </c>
      <c r="C99" s="90" t="s">
        <v>29</v>
      </c>
      <c r="D99" s="65">
        <f>D100+D106</f>
        <v>39551.7</v>
      </c>
      <c r="E99" s="65">
        <f>E100+E106</f>
        <v>37966.4</v>
      </c>
      <c r="F99" s="65">
        <f>F100+F106</f>
        <v>37966.4</v>
      </c>
      <c r="G99" s="36"/>
      <c r="H99" s="36"/>
    </row>
    <row r="100" spans="1:8" s="17" customFormat="1" ht="16.5">
      <c r="A100" s="106" t="s">
        <v>31</v>
      </c>
      <c r="B100" s="74" t="s">
        <v>21</v>
      </c>
      <c r="C100" s="74" t="s">
        <v>16</v>
      </c>
      <c r="D100" s="69">
        <v>30052.5</v>
      </c>
      <c r="E100" s="69">
        <v>28106.8</v>
      </c>
      <c r="F100" s="69">
        <v>28106.8</v>
      </c>
      <c r="G100" s="36"/>
      <c r="H100" s="36"/>
    </row>
    <row r="101" spans="1:8" s="17" customFormat="1" ht="30">
      <c r="A101" s="107" t="s">
        <v>57</v>
      </c>
      <c r="B101" s="91" t="s">
        <v>21</v>
      </c>
      <c r="C101" s="91" t="s">
        <v>16</v>
      </c>
      <c r="D101" s="71">
        <f>SUM(D103+D102+D104+D105)</f>
        <v>3804.8</v>
      </c>
      <c r="E101" s="71">
        <f>SUM(E103)</f>
        <v>2323.6</v>
      </c>
      <c r="F101" s="71">
        <f>SUM(F103)</f>
        <v>2323.6</v>
      </c>
      <c r="G101" s="36"/>
      <c r="H101" s="36"/>
    </row>
    <row r="102" spans="1:8" s="17" customFormat="1" ht="45" customHeight="1">
      <c r="A102" s="88" t="s">
        <v>95</v>
      </c>
      <c r="B102" s="91" t="s">
        <v>21</v>
      </c>
      <c r="C102" s="91" t="s">
        <v>16</v>
      </c>
      <c r="D102" s="71">
        <v>34.4</v>
      </c>
      <c r="E102" s="71">
        <v>0</v>
      </c>
      <c r="F102" s="71">
        <v>0</v>
      </c>
      <c r="G102" s="36"/>
      <c r="H102" s="36"/>
    </row>
    <row r="103" spans="1:8" s="17" customFormat="1" ht="45" customHeight="1">
      <c r="A103" s="77" t="s">
        <v>78</v>
      </c>
      <c r="B103" s="91" t="s">
        <v>21</v>
      </c>
      <c r="C103" s="91" t="s">
        <v>16</v>
      </c>
      <c r="D103" s="71">
        <v>3280.4</v>
      </c>
      <c r="E103" s="71">
        <v>2323.6</v>
      </c>
      <c r="F103" s="71">
        <v>2323.6</v>
      </c>
      <c r="G103" s="36"/>
      <c r="H103" s="36"/>
    </row>
    <row r="104" spans="1:8" s="17" customFormat="1" ht="45" customHeight="1">
      <c r="A104" s="77" t="s">
        <v>102</v>
      </c>
      <c r="B104" s="91" t="s">
        <v>21</v>
      </c>
      <c r="C104" s="91" t="s">
        <v>16</v>
      </c>
      <c r="D104" s="71">
        <v>340</v>
      </c>
      <c r="E104" s="71">
        <v>0</v>
      </c>
      <c r="F104" s="71">
        <v>0</v>
      </c>
      <c r="G104" s="36"/>
      <c r="H104" s="36"/>
    </row>
    <row r="105" spans="1:8" s="17" customFormat="1" ht="45" customHeight="1">
      <c r="A105" s="77" t="s">
        <v>103</v>
      </c>
      <c r="B105" s="91" t="s">
        <v>21</v>
      </c>
      <c r="C105" s="91" t="s">
        <v>16</v>
      </c>
      <c r="D105" s="71">
        <v>150</v>
      </c>
      <c r="E105" s="71">
        <v>0</v>
      </c>
      <c r="F105" s="71">
        <v>0</v>
      </c>
      <c r="G105" s="36"/>
      <c r="H105" s="36"/>
    </row>
    <row r="106" spans="1:8" s="17" customFormat="1" ht="30">
      <c r="A106" s="106" t="s">
        <v>35</v>
      </c>
      <c r="B106" s="74" t="s">
        <v>21</v>
      </c>
      <c r="C106" s="74" t="s">
        <v>26</v>
      </c>
      <c r="D106" s="69">
        <v>9499.2</v>
      </c>
      <c r="E106" s="69">
        <v>9859.6</v>
      </c>
      <c r="F106" s="69">
        <v>9859.6</v>
      </c>
      <c r="G106" s="36"/>
      <c r="H106" s="36"/>
    </row>
    <row r="107" spans="1:8" s="17" customFormat="1" ht="30">
      <c r="A107" s="107" t="s">
        <v>57</v>
      </c>
      <c r="B107" s="91" t="s">
        <v>21</v>
      </c>
      <c r="C107" s="91" t="s">
        <v>26</v>
      </c>
      <c r="D107" s="71">
        <f>SUM(D108+D109)</f>
        <v>1381.4</v>
      </c>
      <c r="E107" s="71">
        <v>1337.9</v>
      </c>
      <c r="F107" s="71">
        <v>1337.9</v>
      </c>
      <c r="G107" s="36"/>
      <c r="H107" s="36"/>
    </row>
    <row r="108" spans="1:8" s="17" customFormat="1" ht="209.25" customHeight="1">
      <c r="A108" s="108" t="s">
        <v>106</v>
      </c>
      <c r="B108" s="91" t="s">
        <v>21</v>
      </c>
      <c r="C108" s="91" t="s">
        <v>26</v>
      </c>
      <c r="D108" s="71">
        <v>43.5</v>
      </c>
      <c r="E108" s="71"/>
      <c r="F108" s="71"/>
      <c r="G108" s="36"/>
      <c r="H108" s="36"/>
    </row>
    <row r="109" spans="1:8" s="17" customFormat="1" ht="78.75" customHeight="1">
      <c r="A109" s="77" t="s">
        <v>78</v>
      </c>
      <c r="B109" s="91" t="s">
        <v>21</v>
      </c>
      <c r="C109" s="91" t="s">
        <v>26</v>
      </c>
      <c r="D109" s="71">
        <v>1337.9</v>
      </c>
      <c r="E109" s="71">
        <v>1337.9</v>
      </c>
      <c r="F109" s="71">
        <v>1337.9</v>
      </c>
      <c r="G109" s="36"/>
      <c r="H109" s="36"/>
    </row>
    <row r="110" spans="1:8" s="17" customFormat="1" ht="16.5">
      <c r="A110" s="93" t="s">
        <v>43</v>
      </c>
      <c r="B110" s="90" t="s">
        <v>20</v>
      </c>
      <c r="C110" s="90" t="s">
        <v>29</v>
      </c>
      <c r="D110" s="65">
        <f>D111+D114</f>
        <v>211.9</v>
      </c>
      <c r="E110" s="65">
        <f>E111</f>
        <v>343.8</v>
      </c>
      <c r="F110" s="65">
        <f>F111</f>
        <v>343.8</v>
      </c>
      <c r="G110" s="36"/>
      <c r="H110" s="36"/>
    </row>
    <row r="111" spans="1:8" s="17" customFormat="1" ht="35.25" customHeight="1">
      <c r="A111" s="94" t="s">
        <v>44</v>
      </c>
      <c r="B111" s="74" t="s">
        <v>20</v>
      </c>
      <c r="C111" s="74" t="s">
        <v>14</v>
      </c>
      <c r="D111" s="69">
        <v>171.9</v>
      </c>
      <c r="E111" s="69">
        <v>343.8</v>
      </c>
      <c r="F111" s="69">
        <v>343.8</v>
      </c>
      <c r="G111" s="36"/>
      <c r="H111" s="36"/>
    </row>
    <row r="112" spans="1:8" s="17" customFormat="1" ht="30">
      <c r="A112" s="107" t="s">
        <v>57</v>
      </c>
      <c r="B112" s="74" t="s">
        <v>20</v>
      </c>
      <c r="C112" s="74" t="s">
        <v>14</v>
      </c>
      <c r="D112" s="71">
        <f>SUM(D113)</f>
        <v>171.9</v>
      </c>
      <c r="E112" s="71">
        <v>343.8</v>
      </c>
      <c r="F112" s="71">
        <v>343.8</v>
      </c>
      <c r="G112" s="36"/>
      <c r="H112" s="36"/>
    </row>
    <row r="113" spans="1:8" s="17" customFormat="1" ht="121.5" customHeight="1">
      <c r="A113" s="77" t="s">
        <v>68</v>
      </c>
      <c r="B113" s="91" t="s">
        <v>20</v>
      </c>
      <c r="C113" s="91" t="s">
        <v>14</v>
      </c>
      <c r="D113" s="71">
        <v>171.9</v>
      </c>
      <c r="E113" s="71">
        <v>343.8</v>
      </c>
      <c r="F113" s="71">
        <v>343.8</v>
      </c>
      <c r="G113" s="35"/>
      <c r="H113" s="35"/>
    </row>
    <row r="114" spans="1:8" s="17" customFormat="1" ht="30.75" customHeight="1">
      <c r="A114" s="94" t="s">
        <v>104</v>
      </c>
      <c r="B114" s="74" t="s">
        <v>20</v>
      </c>
      <c r="C114" s="74" t="s">
        <v>20</v>
      </c>
      <c r="D114" s="69">
        <v>40</v>
      </c>
      <c r="E114" s="69">
        <v>0</v>
      </c>
      <c r="F114" s="69">
        <v>0</v>
      </c>
      <c r="G114" s="35"/>
      <c r="H114" s="35"/>
    </row>
    <row r="115" spans="1:10" s="17" customFormat="1" ht="16.5">
      <c r="A115" s="95" t="s">
        <v>24</v>
      </c>
      <c r="B115" s="90" t="s">
        <v>23</v>
      </c>
      <c r="C115" s="90" t="s">
        <v>29</v>
      </c>
      <c r="D115" s="78">
        <f>D122+D117+D116</f>
        <v>22104.5</v>
      </c>
      <c r="E115" s="78">
        <f>E122+E117+E116</f>
        <v>8522</v>
      </c>
      <c r="F115" s="78">
        <f>F122+F117+F116</f>
        <v>8472.4</v>
      </c>
      <c r="G115" s="36"/>
      <c r="H115" s="36"/>
      <c r="J115" s="29"/>
    </row>
    <row r="116" spans="1:10" s="17" customFormat="1" ht="16.5">
      <c r="A116" s="111" t="s">
        <v>93</v>
      </c>
      <c r="B116" s="74" t="s">
        <v>23</v>
      </c>
      <c r="C116" s="74" t="s">
        <v>16</v>
      </c>
      <c r="D116" s="79">
        <v>152.5</v>
      </c>
      <c r="E116" s="79">
        <v>152.5</v>
      </c>
      <c r="F116" s="79">
        <v>152.5</v>
      </c>
      <c r="G116" s="36"/>
      <c r="H116" s="36"/>
      <c r="J116" s="29"/>
    </row>
    <row r="117" spans="1:10" s="17" customFormat="1" ht="15" customHeight="1">
      <c r="A117" s="106" t="s">
        <v>25</v>
      </c>
      <c r="B117" s="74" t="s">
        <v>23</v>
      </c>
      <c r="C117" s="74" t="s">
        <v>10</v>
      </c>
      <c r="D117" s="69">
        <v>20891.2</v>
      </c>
      <c r="E117" s="69">
        <v>7438.7</v>
      </c>
      <c r="F117" s="69">
        <v>7389.1</v>
      </c>
      <c r="G117" s="36"/>
      <c r="H117" s="36"/>
      <c r="J117" s="29"/>
    </row>
    <row r="118" spans="1:10" s="17" customFormat="1" ht="30">
      <c r="A118" s="107" t="s">
        <v>57</v>
      </c>
      <c r="B118" s="91" t="s">
        <v>23</v>
      </c>
      <c r="C118" s="91" t="s">
        <v>10</v>
      </c>
      <c r="D118" s="71">
        <f>SUM(D119+D120+D121)</f>
        <v>16806.3</v>
      </c>
      <c r="E118" s="71">
        <f>SUM(E119+E120+E121)</f>
        <v>4190.7</v>
      </c>
      <c r="F118" s="71">
        <f>SUM(F119+F120+F121)</f>
        <v>4190.7</v>
      </c>
      <c r="G118" s="36"/>
      <c r="H118" s="36"/>
      <c r="J118" s="29"/>
    </row>
    <row r="119" spans="1:8" s="17" customFormat="1" ht="120">
      <c r="A119" s="107" t="s">
        <v>67</v>
      </c>
      <c r="B119" s="91" t="s">
        <v>23</v>
      </c>
      <c r="C119" s="91" t="s">
        <v>10</v>
      </c>
      <c r="D119" s="71">
        <v>4160</v>
      </c>
      <c r="E119" s="71">
        <v>4160</v>
      </c>
      <c r="F119" s="71">
        <v>4160</v>
      </c>
      <c r="G119" s="36"/>
      <c r="H119" s="36"/>
    </row>
    <row r="120" spans="1:8" s="16" customFormat="1" ht="31.5">
      <c r="A120" s="119" t="s">
        <v>92</v>
      </c>
      <c r="B120" s="91" t="s">
        <v>23</v>
      </c>
      <c r="C120" s="91" t="s">
        <v>10</v>
      </c>
      <c r="D120" s="71">
        <v>1111.2</v>
      </c>
      <c r="E120" s="71">
        <v>30.7</v>
      </c>
      <c r="F120" s="71">
        <v>30.7</v>
      </c>
      <c r="G120" s="35"/>
      <c r="H120" s="35"/>
    </row>
    <row r="121" spans="1:8" s="17" customFormat="1" ht="75">
      <c r="A121" s="108" t="s">
        <v>69</v>
      </c>
      <c r="B121" s="91" t="s">
        <v>23</v>
      </c>
      <c r="C121" s="91" t="s">
        <v>10</v>
      </c>
      <c r="D121" s="71">
        <v>11535.1</v>
      </c>
      <c r="E121" s="71">
        <v>0</v>
      </c>
      <c r="F121" s="71">
        <v>0</v>
      </c>
      <c r="G121" s="36"/>
      <c r="H121" s="36"/>
    </row>
    <row r="122" spans="1:8" s="17" customFormat="1" ht="28.5" customHeight="1">
      <c r="A122" s="106" t="s">
        <v>27</v>
      </c>
      <c r="B122" s="74" t="s">
        <v>23</v>
      </c>
      <c r="C122" s="74" t="s">
        <v>22</v>
      </c>
      <c r="D122" s="69">
        <v>1060.8</v>
      </c>
      <c r="E122" s="69">
        <v>930.8</v>
      </c>
      <c r="F122" s="69">
        <v>930.8</v>
      </c>
      <c r="G122" s="36"/>
      <c r="H122" s="36"/>
    </row>
    <row r="123" spans="1:8" s="17" customFormat="1" ht="30" customHeight="1">
      <c r="A123" s="107" t="s">
        <v>57</v>
      </c>
      <c r="B123" s="91" t="s">
        <v>23</v>
      </c>
      <c r="C123" s="91" t="s">
        <v>22</v>
      </c>
      <c r="D123" s="71">
        <f>SUM(D124+D125)</f>
        <v>854.8</v>
      </c>
      <c r="E123" s="71">
        <f>SUM(E124+E125)</f>
        <v>724.8</v>
      </c>
      <c r="F123" s="71">
        <f>SUM(F124+F125)</f>
        <v>724.8</v>
      </c>
      <c r="G123" s="36"/>
      <c r="H123" s="36"/>
    </row>
    <row r="124" spans="1:8" s="17" customFormat="1" ht="224.25" customHeight="1">
      <c r="A124" s="108" t="s">
        <v>70</v>
      </c>
      <c r="B124" s="91" t="s">
        <v>23</v>
      </c>
      <c r="C124" s="91" t="s">
        <v>22</v>
      </c>
      <c r="D124" s="71">
        <v>372.5</v>
      </c>
      <c r="E124" s="71">
        <v>0</v>
      </c>
      <c r="F124" s="71">
        <v>0</v>
      </c>
      <c r="G124" s="36"/>
      <c r="H124" s="36"/>
    </row>
    <row r="125" spans="1:8" s="17" customFormat="1" ht="34.5" customHeight="1">
      <c r="A125" s="108" t="s">
        <v>100</v>
      </c>
      <c r="B125" s="91" t="s">
        <v>23</v>
      </c>
      <c r="C125" s="91" t="s">
        <v>22</v>
      </c>
      <c r="D125" s="71">
        <v>482.3</v>
      </c>
      <c r="E125" s="71">
        <v>724.8</v>
      </c>
      <c r="F125" s="71">
        <v>724.8</v>
      </c>
      <c r="G125" s="36"/>
      <c r="H125" s="36"/>
    </row>
    <row r="126" spans="1:8" s="17" customFormat="1" ht="16.5">
      <c r="A126" s="115" t="s">
        <v>36</v>
      </c>
      <c r="B126" s="90" t="s">
        <v>30</v>
      </c>
      <c r="C126" s="90" t="s">
        <v>29</v>
      </c>
      <c r="D126" s="65">
        <f>D127</f>
        <v>173036.4</v>
      </c>
      <c r="E126" s="65">
        <f>E127</f>
        <v>25368.5</v>
      </c>
      <c r="F126" s="65">
        <f>F127</f>
        <v>368.5</v>
      </c>
      <c r="G126" s="36"/>
      <c r="H126" s="36"/>
    </row>
    <row r="127" spans="1:8" s="17" customFormat="1" ht="16.5">
      <c r="A127" s="106" t="s">
        <v>49</v>
      </c>
      <c r="B127" s="74" t="s">
        <v>30</v>
      </c>
      <c r="C127" s="74" t="s">
        <v>16</v>
      </c>
      <c r="D127" s="69">
        <v>173036.4</v>
      </c>
      <c r="E127" s="69">
        <v>25368.5</v>
      </c>
      <c r="F127" s="69">
        <v>368.5</v>
      </c>
      <c r="G127" s="37"/>
      <c r="H127" s="37"/>
    </row>
    <row r="128" spans="1:8" s="17" customFormat="1" ht="36" customHeight="1">
      <c r="A128" s="107" t="s">
        <v>57</v>
      </c>
      <c r="B128" s="91" t="s">
        <v>30</v>
      </c>
      <c r="C128" s="91" t="s">
        <v>16</v>
      </c>
      <c r="D128" s="71">
        <f>SUM(D129)</f>
        <v>166435</v>
      </c>
      <c r="E128" s="71">
        <f>SUM(E129)</f>
        <v>24250</v>
      </c>
      <c r="F128" s="71">
        <f>SUM(F129)</f>
        <v>0</v>
      </c>
      <c r="G128" s="36"/>
      <c r="H128" s="36"/>
    </row>
    <row r="129" spans="1:8" s="17" customFormat="1" ht="43.5" customHeight="1">
      <c r="A129" s="88" t="s">
        <v>81</v>
      </c>
      <c r="B129" s="91" t="s">
        <v>30</v>
      </c>
      <c r="C129" s="91" t="s">
        <v>16</v>
      </c>
      <c r="D129" s="71">
        <v>166435</v>
      </c>
      <c r="E129" s="71">
        <v>24250</v>
      </c>
      <c r="F129" s="71"/>
      <c r="G129" s="36"/>
      <c r="H129" s="36"/>
    </row>
    <row r="130" spans="1:8" s="17" customFormat="1" ht="57">
      <c r="A130" s="96" t="s">
        <v>52</v>
      </c>
      <c r="B130" s="90" t="s">
        <v>45</v>
      </c>
      <c r="C130" s="90" t="s">
        <v>29</v>
      </c>
      <c r="D130" s="65">
        <f>D131+D134+D135</f>
        <v>34897</v>
      </c>
      <c r="E130" s="65">
        <f>E131+E134+E135</f>
        <v>31285.3</v>
      </c>
      <c r="F130" s="65">
        <f>F131+F134+F135</f>
        <v>29821</v>
      </c>
      <c r="G130" s="36"/>
      <c r="H130" s="36"/>
    </row>
    <row r="131" spans="1:8" s="17" customFormat="1" ht="45">
      <c r="A131" s="94" t="s">
        <v>46</v>
      </c>
      <c r="B131" s="97">
        <v>14</v>
      </c>
      <c r="C131" s="97">
        <v>1</v>
      </c>
      <c r="D131" s="98">
        <v>9999.8</v>
      </c>
      <c r="E131" s="98">
        <v>9647.8</v>
      </c>
      <c r="F131" s="69">
        <v>9299.6</v>
      </c>
      <c r="G131" s="36"/>
      <c r="H131" s="36"/>
    </row>
    <row r="132" spans="1:8" s="17" customFormat="1" ht="30">
      <c r="A132" s="107" t="s">
        <v>57</v>
      </c>
      <c r="B132" s="99">
        <v>14</v>
      </c>
      <c r="C132" s="99">
        <v>1</v>
      </c>
      <c r="D132" s="100">
        <v>2047.3</v>
      </c>
      <c r="E132" s="100">
        <v>1752.1</v>
      </c>
      <c r="F132" s="71">
        <v>1846.8</v>
      </c>
      <c r="G132" s="36"/>
      <c r="H132" s="36"/>
    </row>
    <row r="133" spans="1:8" s="18" customFormat="1" ht="79.5" customHeight="1">
      <c r="A133" s="77" t="s">
        <v>71</v>
      </c>
      <c r="B133" s="99">
        <v>14</v>
      </c>
      <c r="C133" s="99">
        <v>1</v>
      </c>
      <c r="D133" s="100">
        <v>2047.3</v>
      </c>
      <c r="E133" s="100">
        <v>1752.1</v>
      </c>
      <c r="F133" s="71">
        <v>1846.7</v>
      </c>
      <c r="G133" s="36"/>
      <c r="H133" s="36"/>
    </row>
    <row r="134" spans="1:8" s="18" customFormat="1" ht="16.5">
      <c r="A134" s="94" t="s">
        <v>47</v>
      </c>
      <c r="B134" s="97">
        <v>14</v>
      </c>
      <c r="C134" s="97">
        <v>2</v>
      </c>
      <c r="D134" s="98">
        <v>21712.6</v>
      </c>
      <c r="E134" s="98">
        <v>19536.2</v>
      </c>
      <c r="F134" s="69">
        <v>18420.1</v>
      </c>
      <c r="G134" s="36"/>
      <c r="H134" s="36"/>
    </row>
    <row r="135" spans="1:8" s="18" customFormat="1" ht="30">
      <c r="A135" s="94" t="s">
        <v>80</v>
      </c>
      <c r="B135" s="97">
        <v>14</v>
      </c>
      <c r="C135" s="97">
        <v>3</v>
      </c>
      <c r="D135" s="98">
        <v>3184.6</v>
      </c>
      <c r="E135" s="98">
        <v>2101.3</v>
      </c>
      <c r="F135" s="69">
        <v>2101.3</v>
      </c>
      <c r="G135" s="36"/>
      <c r="H135" s="36"/>
    </row>
    <row r="136" spans="1:8" s="18" customFormat="1" ht="31.5" customHeight="1">
      <c r="A136" s="107" t="s">
        <v>57</v>
      </c>
      <c r="B136" s="97">
        <v>14</v>
      </c>
      <c r="C136" s="97">
        <v>3</v>
      </c>
      <c r="D136" s="98">
        <f>SUM(D137)</f>
        <v>2547.5</v>
      </c>
      <c r="E136" s="98">
        <f>SUM(E137)</f>
        <v>2038.3</v>
      </c>
      <c r="F136" s="98">
        <f>SUM(F137)</f>
        <v>2038.3</v>
      </c>
      <c r="G136" s="36"/>
      <c r="H136" s="36"/>
    </row>
    <row r="137" spans="1:8" s="18" customFormat="1" ht="78.75" customHeight="1">
      <c r="A137" s="77" t="s">
        <v>73</v>
      </c>
      <c r="B137" s="97">
        <v>14</v>
      </c>
      <c r="C137" s="97">
        <v>3</v>
      </c>
      <c r="D137" s="98">
        <v>2547.5</v>
      </c>
      <c r="E137" s="98">
        <v>2038.3</v>
      </c>
      <c r="F137" s="69">
        <v>2038.3</v>
      </c>
      <c r="G137" s="36"/>
      <c r="H137" s="36"/>
    </row>
    <row r="138" spans="1:8" s="18" customFormat="1" ht="16.5">
      <c r="A138" s="94" t="s">
        <v>53</v>
      </c>
      <c r="B138" s="97"/>
      <c r="C138" s="97"/>
      <c r="D138" s="65">
        <f>D44+D57+D68+D72+D99+D110+D115+D126+D130+D46+D12</f>
        <v>808961.4</v>
      </c>
      <c r="E138" s="65">
        <f>E44+E57+E68+E72+E99+E110+E115+E126+E130+E46+E12</f>
        <v>557166.6</v>
      </c>
      <c r="F138" s="65">
        <f>F44+F57+F68+F72+F99+F110+F115+F126+F130+F46+F12</f>
        <v>504312.7</v>
      </c>
      <c r="G138" s="35"/>
      <c r="H138" s="35"/>
    </row>
    <row r="139" spans="1:8" s="18" customFormat="1" ht="30">
      <c r="A139" s="107" t="s">
        <v>57</v>
      </c>
      <c r="B139" s="99"/>
      <c r="C139" s="99"/>
      <c r="D139" s="118">
        <f>SUM(D136+D132+D128+D123+D118+D112+D101+D94+D89+D37+D29+D21+D50+D54+D59+D74+D81+D107+D64+D14+D32+D18)</f>
        <v>521695</v>
      </c>
      <c r="E139" s="118">
        <f>SUM(E136+E132+E128+E123+E118+E112+E101+E94+E89+E37+E29+E21+E50+E54+E59+E74+E81+E107+E70)</f>
        <v>305896</v>
      </c>
      <c r="F139" s="118">
        <f>SUM(F136+F132+F128+F123+F118+F112+F101+F94+F89+F37+F29+F21+F50+F54+F59+F74+F81+F107)</f>
        <v>257724.4</v>
      </c>
      <c r="G139" s="35"/>
      <c r="H139" s="35"/>
    </row>
    <row r="140" spans="1:8" s="18" customFormat="1" ht="20.25" customHeight="1">
      <c r="A140" s="94" t="s">
        <v>54</v>
      </c>
      <c r="B140" s="97"/>
      <c r="C140" s="97"/>
      <c r="D140" s="117">
        <v>0</v>
      </c>
      <c r="E140" s="101">
        <v>24023.7</v>
      </c>
      <c r="F140" s="102">
        <v>24652.7</v>
      </c>
      <c r="G140" s="35"/>
      <c r="H140" s="35"/>
    </row>
    <row r="141" spans="1:8" s="18" customFormat="1" ht="16.5">
      <c r="A141" s="95" t="s">
        <v>28</v>
      </c>
      <c r="B141" s="103"/>
      <c r="C141" s="103"/>
      <c r="D141" s="104">
        <f>SUM(D138+D140)</f>
        <v>808961.4</v>
      </c>
      <c r="E141" s="104">
        <f>SUM(E138+E140)</f>
        <v>581190.3</v>
      </c>
      <c r="F141" s="104">
        <f>SUM(F138+F140)</f>
        <v>528965.4</v>
      </c>
      <c r="G141" s="35"/>
      <c r="H141" s="35"/>
    </row>
    <row r="142" spans="1:8" s="18" customFormat="1" ht="16.5">
      <c r="A142" s="44"/>
      <c r="B142" s="54"/>
      <c r="C142" s="54"/>
      <c r="D142" s="55"/>
      <c r="E142" s="55"/>
      <c r="F142" s="55"/>
      <c r="G142" s="35"/>
      <c r="H142" s="35"/>
    </row>
    <row r="143" spans="1:8" s="18" customFormat="1" ht="16.5">
      <c r="A143" s="44"/>
      <c r="B143" s="54"/>
      <c r="C143" s="54"/>
      <c r="D143" s="55"/>
      <c r="E143" s="55"/>
      <c r="F143" s="55"/>
      <c r="G143" s="36"/>
      <c r="H143" s="36"/>
    </row>
    <row r="144" spans="1:8" s="18" customFormat="1" ht="18.75">
      <c r="A144" s="45"/>
      <c r="B144" s="45"/>
      <c r="C144" s="45"/>
      <c r="D144" s="45"/>
      <c r="E144" s="45"/>
      <c r="F144" s="46"/>
      <c r="G144" s="36"/>
      <c r="H144" s="36"/>
    </row>
    <row r="145" spans="1:8" s="18" customFormat="1" ht="16.5">
      <c r="A145" s="47"/>
      <c r="B145" s="48"/>
      <c r="C145" s="48"/>
      <c r="D145" s="48"/>
      <c r="E145" s="48"/>
      <c r="F145" s="49"/>
      <c r="G145" s="36"/>
      <c r="H145" s="36"/>
    </row>
    <row r="146" spans="1:8" s="21" customFormat="1" ht="16.5">
      <c r="A146" s="47"/>
      <c r="B146" s="48"/>
      <c r="C146" s="48"/>
      <c r="D146" s="48"/>
      <c r="E146" s="48"/>
      <c r="F146" s="50"/>
      <c r="G146" s="35"/>
      <c r="H146" s="35"/>
    </row>
    <row r="147" spans="1:10" s="18" customFormat="1" ht="16.5">
      <c r="A147" s="47"/>
      <c r="B147" s="48"/>
      <c r="C147" s="48"/>
      <c r="D147" s="48"/>
      <c r="E147" s="48"/>
      <c r="F147" s="50"/>
      <c r="G147" s="36"/>
      <c r="H147" s="36"/>
      <c r="J147" s="28"/>
    </row>
    <row r="148" spans="1:10" s="18" customFormat="1" ht="16.5">
      <c r="A148" s="47"/>
      <c r="B148" s="48"/>
      <c r="C148" s="48"/>
      <c r="D148" s="48"/>
      <c r="E148" s="48"/>
      <c r="F148" s="50"/>
      <c r="G148" s="36"/>
      <c r="H148" s="36"/>
      <c r="J148" s="28"/>
    </row>
    <row r="149" spans="1:10" s="18" customFormat="1" ht="16.5">
      <c r="A149" s="47"/>
      <c r="B149" s="48"/>
      <c r="C149" s="48"/>
      <c r="D149" s="48"/>
      <c r="E149" s="48"/>
      <c r="F149" s="50"/>
      <c r="G149" s="36"/>
      <c r="H149" s="36"/>
      <c r="J149" s="43"/>
    </row>
    <row r="150" spans="1:10" s="18" customFormat="1" ht="16.5">
      <c r="A150" s="47"/>
      <c r="B150" s="48"/>
      <c r="C150" s="48"/>
      <c r="D150" s="48"/>
      <c r="E150" s="48"/>
      <c r="F150" s="50"/>
      <c r="G150" s="36"/>
      <c r="H150" s="36"/>
      <c r="J150" s="28"/>
    </row>
    <row r="151" spans="1:10" s="18" customFormat="1" ht="16.5">
      <c r="A151" s="47"/>
      <c r="B151" s="48"/>
      <c r="C151" s="48"/>
      <c r="D151" s="48"/>
      <c r="E151" s="48"/>
      <c r="F151" s="50"/>
      <c r="G151" s="36"/>
      <c r="H151" s="36"/>
      <c r="J151" s="28"/>
    </row>
    <row r="152" spans="1:10" s="18" customFormat="1" ht="16.5">
      <c r="A152" s="47"/>
      <c r="B152" s="48"/>
      <c r="C152" s="48"/>
      <c r="D152" s="48"/>
      <c r="E152" s="48"/>
      <c r="F152" s="50"/>
      <c r="G152" s="36"/>
      <c r="H152" s="36"/>
      <c r="J152" s="28"/>
    </row>
    <row r="153" spans="1:8" s="26" customFormat="1" ht="18">
      <c r="A153" s="47"/>
      <c r="B153" s="48"/>
      <c r="C153" s="48"/>
      <c r="D153" s="48"/>
      <c r="E153" s="48"/>
      <c r="F153" s="50"/>
      <c r="G153" s="39"/>
      <c r="H153" s="39"/>
    </row>
    <row r="154" spans="1:8" s="26" customFormat="1" ht="18.75">
      <c r="A154" s="51"/>
      <c r="B154" s="52"/>
      <c r="C154" s="52"/>
      <c r="D154" s="52"/>
      <c r="E154" s="52"/>
      <c r="F154" s="53"/>
      <c r="G154" s="39"/>
      <c r="H154" s="39"/>
    </row>
    <row r="155" spans="1:8" s="26" customFormat="1" ht="18.75">
      <c r="A155" s="51"/>
      <c r="B155" s="52"/>
      <c r="C155" s="52"/>
      <c r="D155" s="52"/>
      <c r="E155" s="52"/>
      <c r="F155" s="53"/>
      <c r="G155" s="39"/>
      <c r="H155" s="39"/>
    </row>
    <row r="156" spans="1:8" s="26" customFormat="1" ht="18.75">
      <c r="A156" s="51"/>
      <c r="B156" s="52"/>
      <c r="C156" s="52"/>
      <c r="D156" s="52"/>
      <c r="E156" s="52"/>
      <c r="F156" s="53"/>
      <c r="G156" s="27"/>
      <c r="H156" s="27"/>
    </row>
    <row r="157" spans="1:8" s="17" customFormat="1" ht="18.75">
      <c r="A157" s="51"/>
      <c r="B157" s="52"/>
      <c r="C157" s="52"/>
      <c r="D157" s="52"/>
      <c r="E157" s="52"/>
      <c r="F157" s="52"/>
      <c r="G157" s="30"/>
      <c r="H157" s="30"/>
    </row>
    <row r="158" spans="1:8" s="17" customFormat="1" ht="18.75">
      <c r="A158" s="51"/>
      <c r="B158" s="52"/>
      <c r="C158" s="52"/>
      <c r="D158" s="52"/>
      <c r="E158" s="52"/>
      <c r="F158" s="52"/>
      <c r="G158" s="19"/>
      <c r="H158" s="19"/>
    </row>
    <row r="159" spans="1:8" s="20" customFormat="1" ht="18.75">
      <c r="A159" s="51"/>
      <c r="B159" s="52"/>
      <c r="C159" s="52"/>
      <c r="D159" s="52"/>
      <c r="E159" s="52"/>
      <c r="F159" s="52"/>
      <c r="G159" s="19"/>
      <c r="H159" s="19"/>
    </row>
    <row r="160" spans="1:8" s="17" customFormat="1" ht="18.75">
      <c r="A160" s="1"/>
      <c r="B160" s="2"/>
      <c r="C160" s="2"/>
      <c r="D160" s="2"/>
      <c r="E160" s="2"/>
      <c r="F160" s="2"/>
      <c r="G160" s="19"/>
      <c r="H160" s="19"/>
    </row>
    <row r="161" spans="1:8" s="17" customFormat="1" ht="18.75">
      <c r="A161" s="1"/>
      <c r="B161" s="2"/>
      <c r="C161" s="2"/>
      <c r="D161" s="2"/>
      <c r="E161" s="2"/>
      <c r="F161" s="2"/>
      <c r="G161" s="19"/>
      <c r="H161" s="19"/>
    </row>
    <row r="162" spans="1:8" s="17" customFormat="1" ht="18.75">
      <c r="A162" s="1"/>
      <c r="B162" s="2"/>
      <c r="C162" s="2"/>
      <c r="D162" s="2"/>
      <c r="E162" s="2"/>
      <c r="F162" s="2"/>
      <c r="G162" s="19"/>
      <c r="H162" s="19"/>
    </row>
    <row r="163" spans="1:8" s="17" customFormat="1" ht="18.75">
      <c r="A163" s="1"/>
      <c r="B163" s="2"/>
      <c r="C163" s="2"/>
      <c r="D163" s="2"/>
      <c r="E163" s="2"/>
      <c r="F163" s="2"/>
      <c r="G163" s="19"/>
      <c r="H163" s="19"/>
    </row>
    <row r="164" spans="1:8" s="17" customFormat="1" ht="18.75">
      <c r="A164" s="1"/>
      <c r="B164" s="2"/>
      <c r="C164" s="2"/>
      <c r="D164" s="2"/>
      <c r="E164" s="2"/>
      <c r="F164" s="2"/>
      <c r="G164" s="19"/>
      <c r="H164" s="19"/>
    </row>
    <row r="165" spans="1:8" s="17" customFormat="1" ht="18.75">
      <c r="A165" s="1"/>
      <c r="B165" s="2"/>
      <c r="C165" s="2"/>
      <c r="D165" s="2"/>
      <c r="E165" s="2"/>
      <c r="F165" s="2"/>
      <c r="G165" s="19"/>
      <c r="H165" s="19"/>
    </row>
    <row r="166" spans="7:8" ht="18.75">
      <c r="G166" s="11"/>
      <c r="H166" s="11"/>
    </row>
    <row r="167" spans="7:8" ht="18.75">
      <c r="G167" s="11"/>
      <c r="H167" s="11"/>
    </row>
    <row r="168" spans="7:8" ht="18.75">
      <c r="G168" s="11"/>
      <c r="H168" s="11"/>
    </row>
    <row r="169" spans="1:8" s="7" customFormat="1" ht="18.75">
      <c r="A169" s="1"/>
      <c r="B169" s="2"/>
      <c r="C169" s="2"/>
      <c r="D169" s="2"/>
      <c r="E169" s="2"/>
      <c r="F169" s="2"/>
      <c r="G169" s="2"/>
      <c r="H169" s="2"/>
    </row>
    <row r="170" s="2" customFormat="1" ht="18.75">
      <c r="A170" s="1"/>
    </row>
    <row r="171" s="2" customFormat="1" ht="18.75">
      <c r="A171" s="1"/>
    </row>
    <row r="172" s="2" customFormat="1" ht="18.75">
      <c r="A172" s="1"/>
    </row>
    <row r="173" s="2" customFormat="1" ht="18.75">
      <c r="A173" s="1"/>
    </row>
    <row r="174" s="2" customFormat="1" ht="18.75">
      <c r="A174" s="1"/>
    </row>
    <row r="175" s="2" customFormat="1" ht="18.75">
      <c r="A175" s="1"/>
    </row>
    <row r="176" s="2" customFormat="1" ht="18.75">
      <c r="A176" s="1"/>
    </row>
    <row r="177" s="2" customFormat="1" ht="18.75">
      <c r="A177" s="1"/>
    </row>
    <row r="178" s="2" customFormat="1" ht="18.75">
      <c r="A178" s="1"/>
    </row>
    <row r="179" s="2" customFormat="1" ht="18.75">
      <c r="A179" s="1"/>
    </row>
    <row r="180" s="2" customFormat="1" ht="18.75">
      <c r="A180" s="1"/>
    </row>
    <row r="181" s="2" customFormat="1" ht="18.75">
      <c r="A181" s="1"/>
    </row>
    <row r="182" s="2" customFormat="1" ht="18.75">
      <c r="A182" s="1"/>
    </row>
    <row r="183" s="2" customFormat="1" ht="18.75">
      <c r="A183" s="1"/>
    </row>
    <row r="184" spans="1:253" s="5" customFormat="1" ht="18.75">
      <c r="A184" s="1"/>
      <c r="B184" s="2"/>
      <c r="C184" s="2"/>
      <c r="D184" s="2"/>
      <c r="E184" s="2"/>
      <c r="F184" s="2"/>
      <c r="G184" s="2"/>
      <c r="H184" s="2"/>
      <c r="I184" s="9"/>
      <c r="J184" s="9"/>
      <c r="K184" s="9"/>
      <c r="L184" s="9"/>
      <c r="M184" s="9"/>
      <c r="N184" s="9"/>
      <c r="O184" s="9"/>
      <c r="P184" s="1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</row>
    <row r="257" spans="1:8" s="6" customFormat="1" ht="18.75">
      <c r="A257" s="1"/>
      <c r="B257" s="2"/>
      <c r="C257" s="2"/>
      <c r="D257" s="2"/>
      <c r="E257" s="2"/>
      <c r="F257" s="2"/>
      <c r="G257" s="2"/>
      <c r="H257" s="2"/>
    </row>
    <row r="278" spans="1:8" s="6" customFormat="1" ht="18.75">
      <c r="A278" s="1"/>
      <c r="B278" s="2"/>
      <c r="C278" s="2"/>
      <c r="D278" s="2"/>
      <c r="E278" s="2"/>
      <c r="F278" s="2"/>
      <c r="G278" s="2"/>
      <c r="H278" s="2"/>
    </row>
    <row r="279" s="2" customFormat="1" ht="18.75">
      <c r="A279" s="1"/>
    </row>
    <row r="280" spans="1:8" s="10" customFormat="1" ht="18.75">
      <c r="A280" s="1"/>
      <c r="B280" s="2"/>
      <c r="C280" s="2"/>
      <c r="D280" s="2"/>
      <c r="E280" s="2"/>
      <c r="F280" s="2"/>
      <c r="G280" s="2"/>
      <c r="H280" s="2"/>
    </row>
    <row r="281" spans="1:8" s="10" customFormat="1" ht="18.75">
      <c r="A281" s="1"/>
      <c r="B281" s="2"/>
      <c r="C281" s="2"/>
      <c r="D281" s="2"/>
      <c r="E281" s="2"/>
      <c r="F281" s="2"/>
      <c r="G281" s="2"/>
      <c r="H281" s="2"/>
    </row>
    <row r="282" spans="1:8" s="10" customFormat="1" ht="18.75">
      <c r="A282" s="1"/>
      <c r="B282" s="2"/>
      <c r="C282" s="2"/>
      <c r="D282" s="2"/>
      <c r="E282" s="2"/>
      <c r="F282" s="2"/>
      <c r="G282" s="2"/>
      <c r="H282" s="2"/>
    </row>
    <row r="283" spans="1:8" s="10" customFormat="1" ht="18.75">
      <c r="A283" s="1"/>
      <c r="B283" s="2"/>
      <c r="C283" s="2"/>
      <c r="D283" s="2"/>
      <c r="E283" s="2"/>
      <c r="F283" s="2"/>
      <c r="G283" s="2"/>
      <c r="H283" s="2"/>
    </row>
    <row r="284" spans="1:8" s="10" customFormat="1" ht="18.75">
      <c r="A284" s="1"/>
      <c r="B284" s="2"/>
      <c r="C284" s="2"/>
      <c r="D284" s="2"/>
      <c r="E284" s="2"/>
      <c r="F284" s="2"/>
      <c r="G284" s="2"/>
      <c r="H284" s="2"/>
    </row>
    <row r="285" spans="1:8" s="10" customFormat="1" ht="18.75">
      <c r="A285" s="1"/>
      <c r="B285" s="2"/>
      <c r="C285" s="2"/>
      <c r="D285" s="2"/>
      <c r="E285" s="2"/>
      <c r="F285" s="2"/>
      <c r="G285" s="2"/>
      <c r="H285" s="2"/>
    </row>
    <row r="286" spans="1:8" s="10" customFormat="1" ht="18.75">
      <c r="A286" s="1"/>
      <c r="B286" s="2"/>
      <c r="C286" s="2"/>
      <c r="D286" s="2"/>
      <c r="E286" s="2"/>
      <c r="F286" s="2"/>
      <c r="G286" s="2"/>
      <c r="H286" s="2"/>
    </row>
    <row r="287" spans="1:8" s="10" customFormat="1" ht="18.75">
      <c r="A287" s="1"/>
      <c r="B287" s="2"/>
      <c r="C287" s="2"/>
      <c r="D287" s="2"/>
      <c r="E287" s="2"/>
      <c r="F287" s="2"/>
      <c r="G287" s="2"/>
      <c r="H287" s="2"/>
    </row>
    <row r="288" spans="1:8" s="10" customFormat="1" ht="18.75">
      <c r="A288" s="1"/>
      <c r="B288" s="2"/>
      <c r="C288" s="2"/>
      <c r="D288" s="2"/>
      <c r="E288" s="2"/>
      <c r="F288" s="2"/>
      <c r="G288" s="2"/>
      <c r="H288" s="2"/>
    </row>
    <row r="289" spans="1:8" s="10" customFormat="1" ht="18.75">
      <c r="A289" s="1"/>
      <c r="B289" s="2"/>
      <c r="C289" s="2"/>
      <c r="D289" s="2"/>
      <c r="E289" s="2"/>
      <c r="F289" s="2"/>
      <c r="G289" s="2"/>
      <c r="H289" s="2"/>
    </row>
    <row r="290" spans="1:8" s="10" customFormat="1" ht="18.75">
      <c r="A290" s="1"/>
      <c r="B290" s="2"/>
      <c r="C290" s="2"/>
      <c r="D290" s="2"/>
      <c r="E290" s="2"/>
      <c r="F290" s="2"/>
      <c r="G290" s="2"/>
      <c r="H290" s="2"/>
    </row>
    <row r="291" spans="1:8" s="10" customFormat="1" ht="18.75">
      <c r="A291" s="1"/>
      <c r="B291" s="2"/>
      <c r="C291" s="2"/>
      <c r="D291" s="2"/>
      <c r="E291" s="2"/>
      <c r="F291" s="2"/>
      <c r="G291" s="2"/>
      <c r="H291" s="2"/>
    </row>
    <row r="292" spans="1:8" s="10" customFormat="1" ht="18.75">
      <c r="A292" s="1"/>
      <c r="B292" s="2"/>
      <c r="C292" s="2"/>
      <c r="D292" s="2"/>
      <c r="E292" s="2"/>
      <c r="F292" s="2"/>
      <c r="G292" s="2"/>
      <c r="H292" s="2"/>
    </row>
    <row r="293" spans="1:8" s="10" customFormat="1" ht="18.75">
      <c r="A293" s="1"/>
      <c r="B293" s="2"/>
      <c r="C293" s="2"/>
      <c r="D293" s="2"/>
      <c r="E293" s="2"/>
      <c r="F293" s="2"/>
      <c r="G293" s="2"/>
      <c r="H293" s="2"/>
    </row>
    <row r="294" spans="1:8" s="10" customFormat="1" ht="18.75">
      <c r="A294" s="1"/>
      <c r="B294" s="2"/>
      <c r="C294" s="2"/>
      <c r="D294" s="2"/>
      <c r="E294" s="2"/>
      <c r="F294" s="2"/>
      <c r="G294" s="2"/>
      <c r="H294" s="2"/>
    </row>
    <row r="295" spans="1:8" s="10" customFormat="1" ht="18.75">
      <c r="A295" s="1"/>
      <c r="B295" s="2"/>
      <c r="C295" s="2"/>
      <c r="D295" s="2"/>
      <c r="E295" s="2"/>
      <c r="F295" s="2"/>
      <c r="G295" s="2"/>
      <c r="H295" s="2"/>
    </row>
    <row r="296" spans="1:8" s="10" customFormat="1" ht="18.75">
      <c r="A296" s="1"/>
      <c r="B296" s="2"/>
      <c r="C296" s="2"/>
      <c r="D296" s="2"/>
      <c r="E296" s="2"/>
      <c r="F296" s="2"/>
      <c r="G296" s="2"/>
      <c r="H296" s="2"/>
    </row>
    <row r="297" spans="1:8" s="10" customFormat="1" ht="18.75">
      <c r="A297" s="1"/>
      <c r="B297" s="2"/>
      <c r="C297" s="2"/>
      <c r="D297" s="2"/>
      <c r="E297" s="2"/>
      <c r="F297" s="2"/>
      <c r="G297" s="2"/>
      <c r="H297" s="2"/>
    </row>
    <row r="298" spans="1:8" s="10" customFormat="1" ht="18.75">
      <c r="A298" s="1"/>
      <c r="B298" s="2"/>
      <c r="C298" s="2"/>
      <c r="D298" s="2"/>
      <c r="E298" s="2"/>
      <c r="F298" s="2"/>
      <c r="G298" s="2"/>
      <c r="H298" s="2"/>
    </row>
    <row r="299" spans="1:8" s="10" customFormat="1" ht="18.75">
      <c r="A299" s="1"/>
      <c r="B299" s="2"/>
      <c r="C299" s="2"/>
      <c r="D299" s="2"/>
      <c r="E299" s="2"/>
      <c r="F299" s="2"/>
      <c r="G299" s="2"/>
      <c r="H299" s="2"/>
    </row>
    <row r="300" spans="1:8" s="10" customFormat="1" ht="18.75">
      <c r="A300" s="1"/>
      <c r="B300" s="2"/>
      <c r="C300" s="2"/>
      <c r="D300" s="2"/>
      <c r="E300" s="2"/>
      <c r="F300" s="2"/>
      <c r="G300" s="2"/>
      <c r="H300" s="2"/>
    </row>
    <row r="301" s="2" customFormat="1" ht="18.75">
      <c r="A301" s="1"/>
    </row>
    <row r="302" spans="1:8" s="10" customFormat="1" ht="18.75">
      <c r="A302" s="1"/>
      <c r="B302" s="2"/>
      <c r="C302" s="2"/>
      <c r="D302" s="2"/>
      <c r="E302" s="2"/>
      <c r="F302" s="2"/>
      <c r="G302" s="2"/>
      <c r="H302" s="2"/>
    </row>
    <row r="303" spans="1:8" s="10" customFormat="1" ht="18.75">
      <c r="A303" s="1"/>
      <c r="B303" s="2"/>
      <c r="C303" s="2"/>
      <c r="D303" s="2"/>
      <c r="E303" s="2"/>
      <c r="F303" s="2"/>
      <c r="G303" s="2"/>
      <c r="H303" s="2"/>
    </row>
    <row r="304" spans="1:8" s="10" customFormat="1" ht="18.75">
      <c r="A304" s="1"/>
      <c r="B304" s="2"/>
      <c r="C304" s="2"/>
      <c r="D304" s="2"/>
      <c r="E304" s="2"/>
      <c r="F304" s="2"/>
      <c r="G304" s="2"/>
      <c r="H304" s="2"/>
    </row>
    <row r="305" spans="1:8" s="10" customFormat="1" ht="18.75">
      <c r="A305" s="1"/>
      <c r="B305" s="2"/>
      <c r="C305" s="2"/>
      <c r="D305" s="2"/>
      <c r="E305" s="2"/>
      <c r="F305" s="2"/>
      <c r="G305" s="2"/>
      <c r="H305" s="2"/>
    </row>
    <row r="306" spans="1:8" s="10" customFormat="1" ht="18.75">
      <c r="A306" s="1"/>
      <c r="B306" s="2"/>
      <c r="C306" s="2"/>
      <c r="D306" s="2"/>
      <c r="E306" s="2"/>
      <c r="F306" s="2"/>
      <c r="G306" s="2"/>
      <c r="H306" s="2"/>
    </row>
    <row r="307" spans="1:8" s="10" customFormat="1" ht="18.75">
      <c r="A307" s="1"/>
      <c r="B307" s="2"/>
      <c r="C307" s="2"/>
      <c r="D307" s="2"/>
      <c r="E307" s="2"/>
      <c r="F307" s="2"/>
      <c r="G307" s="2"/>
      <c r="H307" s="2"/>
    </row>
    <row r="308" spans="1:8" s="10" customFormat="1" ht="18.75">
      <c r="A308" s="1"/>
      <c r="B308" s="2"/>
      <c r="C308" s="2"/>
      <c r="D308" s="2"/>
      <c r="E308" s="2"/>
      <c r="F308" s="2"/>
      <c r="G308" s="2"/>
      <c r="H308" s="2"/>
    </row>
    <row r="309" spans="1:8" s="6" customFormat="1" ht="18.75">
      <c r="A309" s="1"/>
      <c r="B309" s="2"/>
      <c r="C309" s="2"/>
      <c r="D309" s="2"/>
      <c r="E309" s="2"/>
      <c r="F309" s="2"/>
      <c r="G309" s="2"/>
      <c r="H309" s="2"/>
    </row>
    <row r="310" spans="1:8" s="6" customFormat="1" ht="18.75">
      <c r="A310" s="1"/>
      <c r="B310" s="2"/>
      <c r="C310" s="2"/>
      <c r="D310" s="2"/>
      <c r="E310" s="2"/>
      <c r="F310" s="2"/>
      <c r="G310" s="2"/>
      <c r="H310" s="2"/>
    </row>
    <row r="311" spans="1:8" s="6" customFormat="1" ht="18.75">
      <c r="A311" s="1"/>
      <c r="B311" s="2"/>
      <c r="C311" s="2"/>
      <c r="D311" s="2"/>
      <c r="E311" s="2"/>
      <c r="F311" s="2"/>
      <c r="G311" s="2"/>
      <c r="H311" s="2"/>
    </row>
    <row r="392" spans="1:8" s="8" customFormat="1" ht="18.75">
      <c r="A392" s="1"/>
      <c r="B392" s="2"/>
      <c r="C392" s="2"/>
      <c r="D392" s="2"/>
      <c r="E392" s="2"/>
      <c r="F392" s="2"/>
      <c r="G392" s="2"/>
      <c r="H392" s="2"/>
    </row>
    <row r="393" spans="1:8" s="8" customFormat="1" ht="18.75">
      <c r="A393" s="1"/>
      <c r="B393" s="2"/>
      <c r="C393" s="2"/>
      <c r="D393" s="2"/>
      <c r="E393" s="2"/>
      <c r="F393" s="2"/>
      <c r="G393" s="2"/>
      <c r="H393" s="2"/>
    </row>
    <row r="394" s="2" customFormat="1" ht="18.75">
      <c r="A394" s="1"/>
    </row>
    <row r="395" s="2" customFormat="1" ht="18.75">
      <c r="A395" s="1"/>
    </row>
    <row r="396" s="2" customFormat="1" ht="18.75">
      <c r="A396" s="1"/>
    </row>
    <row r="397" s="2" customFormat="1" ht="18.75">
      <c r="A397" s="1"/>
    </row>
    <row r="398" s="2" customFormat="1" ht="18.75">
      <c r="A398" s="1"/>
    </row>
    <row r="399" s="2" customFormat="1" ht="18.75">
      <c r="A399" s="1"/>
    </row>
    <row r="400" s="2" customFormat="1" ht="18.75">
      <c r="A400" s="1"/>
    </row>
    <row r="401" s="2" customFormat="1" ht="18.75">
      <c r="A401" s="1"/>
    </row>
    <row r="402" s="2" customFormat="1" ht="18.75">
      <c r="A402" s="1"/>
    </row>
    <row r="403" s="2" customFormat="1" ht="18.75">
      <c r="A403" s="1"/>
    </row>
    <row r="404" s="2" customFormat="1" ht="18.75">
      <c r="A404" s="1"/>
    </row>
    <row r="405" s="2" customFormat="1" ht="18.75">
      <c r="A405" s="1"/>
    </row>
    <row r="406" s="2" customFormat="1" ht="18.75">
      <c r="A406" s="1"/>
    </row>
    <row r="407" s="2" customFormat="1" ht="18.75">
      <c r="A407" s="1"/>
    </row>
    <row r="408" spans="1:8" s="13" customFormat="1" ht="20.25">
      <c r="A408" s="1"/>
      <c r="B408" s="2"/>
      <c r="C408" s="2"/>
      <c r="D408" s="2"/>
      <c r="E408" s="2"/>
      <c r="F408" s="2"/>
      <c r="G408" s="2"/>
      <c r="H408" s="2"/>
    </row>
  </sheetData>
  <sheetProtection/>
  <mergeCells count="2">
    <mergeCell ref="A7:F7"/>
    <mergeCell ref="B4:F6"/>
  </mergeCells>
  <printOptions/>
  <pageMargins left="0.7086614173228347" right="0.2755905511811024" top="0.5511811023622047" bottom="0.2755905511811024" header="0.5118110236220472" footer="0.31496062992125984"/>
  <pageSetup horizontalDpi="600" verticalDpi="600" orientation="portrait" paperSize="9" scale="84" r:id="rId1"/>
  <rowBreaks count="1" manualBreakCount="1">
    <brk id="7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2019-10-21T06:04:34Z</cp:lastPrinted>
  <dcterms:created xsi:type="dcterms:W3CDTF">2008-09-02T06:53:30Z</dcterms:created>
  <dcterms:modified xsi:type="dcterms:W3CDTF">2019-12-23T12:45:23Z</dcterms:modified>
  <cp:category/>
  <cp:version/>
  <cp:contentType/>
  <cp:contentStatus/>
</cp:coreProperties>
</file>