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3" sheetId="2" r:id="rId2"/>
    <sheet name="Лист6" sheetId="3" r:id="rId3"/>
  </sheets>
  <definedNames/>
  <calcPr fullCalcOnLoad="1"/>
</workbook>
</file>

<file path=xl/sharedStrings.xml><?xml version="1.0" encoding="utf-8"?>
<sst xmlns="http://schemas.openxmlformats.org/spreadsheetml/2006/main" count="258" uniqueCount="68">
  <si>
    <t xml:space="preserve">№ </t>
  </si>
  <si>
    <t>п/п</t>
  </si>
  <si>
    <t>Показатели</t>
  </si>
  <si>
    <t>Един.</t>
  </si>
  <si>
    <t>измер.</t>
  </si>
  <si>
    <t>Всего</t>
  </si>
  <si>
    <t>В том числе по годам реализации Программы</t>
  </si>
  <si>
    <t>Строительство (приобретение) жилья  для жителей сельских поселений Муниципального района –   граждане всего</t>
  </si>
  <si>
    <t>в том числе в разрезе сельских поселений:</t>
  </si>
  <si>
    <t>домов(кв.)</t>
  </si>
  <si>
    <t>кв.м</t>
  </si>
  <si>
    <t>млн. руб.</t>
  </si>
  <si>
    <t>Городецкое</t>
  </si>
  <si>
    <t>Кичменгское</t>
  </si>
  <si>
    <t>Енангское</t>
  </si>
  <si>
    <t>Строительство (приобретение) жилых помещений в сельских поселениях Муниципального района для обеспечения жильем молодых семей  и  молодых специалистов – всего</t>
  </si>
  <si>
    <t>Строительство локальных сетей водоснабжения -всего</t>
  </si>
  <si>
    <t>- строительство водозаборов (артезианских скважин)</t>
  </si>
  <si>
    <t>ед.</t>
  </si>
  <si>
    <t>млн.руб</t>
  </si>
  <si>
    <t>- строительство водоводов</t>
  </si>
  <si>
    <t>км</t>
  </si>
  <si>
    <t>- строительство водонапорных установок (водонапорных башен)</t>
  </si>
  <si>
    <t>- строительство распределительного водопровода</t>
  </si>
  <si>
    <t>В том числе в разрезе сельских поселений:</t>
  </si>
  <si>
    <t>- строительство артезианских скважин</t>
  </si>
  <si>
    <t>- строительство водонапорных башен</t>
  </si>
  <si>
    <t xml:space="preserve"> № </t>
  </si>
  <si>
    <t xml:space="preserve">Наименование мероприятия </t>
  </si>
  <si>
    <t>Объемы и источники финансирования</t>
  </si>
  <si>
    <t>Источник финансирования</t>
  </si>
  <si>
    <t>Объемы финансирования (млн. руб.)</t>
  </si>
  <si>
    <t>В т.ч. по годам реализации Программы</t>
  </si>
  <si>
    <t>Объем финансирования – всего,</t>
  </si>
  <si>
    <t>в том числе за счет средств: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</si>
  <si>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</si>
  <si>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</si>
  <si>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</si>
  <si>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</si>
  <si>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</si>
  <si>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t xml:space="preserve"> в том числе за счет средств</t>
  </si>
  <si>
    <t xml:space="preserve"> в том числе в разрезе сельских поселений:</t>
  </si>
  <si>
    <t>в том числе по населенным пунктам:</t>
  </si>
  <si>
    <t>Кичменгский</t>
  </si>
  <si>
    <t>Итого по всем мероприятиям Программы</t>
  </si>
  <si>
    <t>Таблица 11</t>
  </si>
  <si>
    <t>Кичменгско-Городецкого муниципального района, в том числе молодых семей и молодых специалистов</t>
  </si>
  <si>
    <t xml:space="preserve">          Реализация мероприятий по обеспечению жильем граждан, проживающих в сельских поселениях</t>
  </si>
  <si>
    <t>Таблица 13</t>
  </si>
  <si>
    <t>Реализация мероприятий по обеспечению объектами инженерной инфраструктуры на территории</t>
  </si>
  <si>
    <t xml:space="preserve">                                         сельских поселений Кичменгско-Городецкого района</t>
  </si>
  <si>
    <t>Таблица 17</t>
  </si>
  <si>
    <t>Улучшение жилищных условий граждан, проживающих в сельской местности, в том числе молодых семей и молодых специалистов-всего</t>
  </si>
  <si>
    <t>Развитие сети фельдшерско-акушерских пунктов и (или) офисов врачей  общей практики в сельской местности– всего,</t>
  </si>
  <si>
    <t>Развитие сети учреждений культурно-досугового типа в сельской местности– всего</t>
  </si>
  <si>
    <t>Развитие сети плоскостных спортивных сооружений в сельской местности– всего</t>
  </si>
  <si>
    <t>Реализация проектов комплексного  обустройства площадок под компактную жилищную застройку в сельской местности – всего, в том числе в разрезе сельских поселений:</t>
  </si>
  <si>
    <t>Грантовая поддержка местных инициатив граждан, проживающих в сельской местности- всего, в том числе в разрезе сельских поселений:</t>
  </si>
  <si>
    <t>Комплексное обустройство объектами социальной и инженерной инфраструктур населенных пунктов, расположенных в сельской местности, строительство и реконструкция автомобильных дорог, в том числе</t>
  </si>
  <si>
    <t xml:space="preserve">Развитие сети общеобразовательных организаций в сельской местности </t>
  </si>
  <si>
    <t>Объем финансирования – всего, в том числе за счет средств:</t>
  </si>
  <si>
    <t>Приложение № 1</t>
  </si>
  <si>
    <t>Приложение № 2</t>
  </si>
  <si>
    <t>Объемы и источники финансирования мероприятий программы на 2014-2019 годы</t>
  </si>
  <si>
    <t>Развитие газификации и водоснабжения в сельской местности-всего</t>
  </si>
  <si>
    <t>Приложение № 3</t>
  </si>
  <si>
    <t>к постановлению от 10 марта 2020 года № 173</t>
  </si>
  <si>
    <t>к постановлению от 10 марта 2020 года  № 173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</si>
</sst>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0" fillId="0" borderId="0" xfId="0" applyAlignment="1">
      <alignment horizontal="center" vertical="top" wrapText="1"/>
    </xf>
    <xf numFmtId="0" fontId="1" fillId="0" borderId="2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5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1" fillId="0" borderId="42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1" fillId="0" borderId="43" xfId="0" applyFont="1" applyBorder="1" applyAlignment="1">
      <alignment horizontal="justify" vertical="center" wrapText="1"/>
    </xf>
    <xf numFmtId="0" fontId="1" fillId="0" borderId="44" xfId="0" applyFont="1" applyBorder="1" applyAlignment="1">
      <alignment horizontal="justify" vertical="center" wrapText="1"/>
    </xf>
    <xf numFmtId="0" fontId="26" fillId="0" borderId="2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94" fontId="1" fillId="0" borderId="27" xfId="0" applyNumberFormat="1" applyFont="1" applyBorder="1" applyAlignment="1">
      <alignment horizontal="justify" vertical="center" wrapText="1"/>
    </xf>
    <xf numFmtId="194" fontId="1" fillId="0" borderId="25" xfId="0" applyNumberFormat="1" applyFont="1" applyBorder="1" applyAlignment="1">
      <alignment horizontal="justify" vertical="center" wrapText="1"/>
    </xf>
    <xf numFmtId="0" fontId="1" fillId="0" borderId="16" xfId="0" applyFont="1" applyBorder="1" applyAlignment="1">
      <alignment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zoomScalePageLayoutView="0" workbookViewId="0" topLeftCell="A31">
      <selection activeCell="G18" sqref="G18:G19"/>
    </sheetView>
  </sheetViews>
  <sheetFormatPr defaultColWidth="9.140625" defaultRowHeight="12.75"/>
  <cols>
    <col min="2" max="2" width="6.421875" style="0" customWidth="1"/>
    <col min="3" max="3" width="56.28125" style="0" customWidth="1"/>
    <col min="11" max="11" width="11.28125" style="0" customWidth="1"/>
  </cols>
  <sheetData>
    <row r="1" spans="7:9" ht="12.75" customHeight="1">
      <c r="G1" s="41" t="s">
        <v>61</v>
      </c>
      <c r="H1" s="41"/>
      <c r="I1" s="26"/>
    </row>
    <row r="2" spans="7:9" ht="12.75">
      <c r="G2" s="23" t="s">
        <v>66</v>
      </c>
      <c r="H2" s="23"/>
      <c r="I2" s="23"/>
    </row>
    <row r="3" spans="9:11" ht="12.75">
      <c r="I3" s="23"/>
      <c r="J3" s="23"/>
      <c r="K3" s="23"/>
    </row>
    <row r="4" spans="10:11" ht="15.75" customHeight="1">
      <c r="J4" s="15" t="s">
        <v>45</v>
      </c>
      <c r="K4" s="15"/>
    </row>
    <row r="5" spans="3:11" ht="25.5" customHeight="1">
      <c r="C5" s="15" t="s">
        <v>47</v>
      </c>
      <c r="D5" s="15"/>
      <c r="E5" s="15"/>
      <c r="F5" s="15"/>
      <c r="G5" s="15"/>
      <c r="H5" s="15"/>
      <c r="I5" s="15"/>
      <c r="J5" s="15"/>
      <c r="K5" s="15"/>
    </row>
    <row r="6" spans="3:11" ht="18">
      <c r="C6" s="15" t="s">
        <v>46</v>
      </c>
      <c r="D6" s="15"/>
      <c r="E6" s="15"/>
      <c r="F6" s="15"/>
      <c r="G6" s="15"/>
      <c r="H6" s="15"/>
      <c r="I6" s="15"/>
      <c r="J6" s="15"/>
      <c r="K6" s="15"/>
    </row>
    <row r="7" spans="3:4" ht="13.5" customHeight="1" thickBot="1">
      <c r="C7" s="18"/>
      <c r="D7" s="17"/>
    </row>
    <row r="8" spans="2:11" ht="14.25" thickBot="1" thickTop="1">
      <c r="B8" s="60" t="s">
        <v>0</v>
      </c>
      <c r="C8" s="61" t="s">
        <v>2</v>
      </c>
      <c r="D8" s="62" t="s">
        <v>3</v>
      </c>
      <c r="E8" s="63" t="s">
        <v>5</v>
      </c>
      <c r="F8" s="64" t="s">
        <v>6</v>
      </c>
      <c r="G8" s="65"/>
      <c r="H8" s="65"/>
      <c r="I8" s="65"/>
      <c r="J8" s="65"/>
      <c r="K8" s="66"/>
    </row>
    <row r="9" spans="2:11" ht="13.5" thickBot="1">
      <c r="B9" s="67" t="s">
        <v>1</v>
      </c>
      <c r="C9" s="68"/>
      <c r="D9" s="9" t="s">
        <v>4</v>
      </c>
      <c r="E9" s="68"/>
      <c r="F9" s="11">
        <v>2014</v>
      </c>
      <c r="G9" s="11">
        <v>2015</v>
      </c>
      <c r="H9" s="11">
        <v>2016</v>
      </c>
      <c r="I9" s="11">
        <v>2017</v>
      </c>
      <c r="J9" s="11">
        <v>2018</v>
      </c>
      <c r="K9" s="11">
        <v>2019</v>
      </c>
    </row>
    <row r="10" spans="2:11" ht="14.25" thickBot="1" thickTop="1">
      <c r="B10" s="67">
        <v>1</v>
      </c>
      <c r="C10" s="9">
        <v>2</v>
      </c>
      <c r="D10" s="9">
        <v>3</v>
      </c>
      <c r="E10" s="9">
        <v>4</v>
      </c>
      <c r="F10" s="69">
        <v>5</v>
      </c>
      <c r="G10" s="69">
        <v>6</v>
      </c>
      <c r="H10" s="69">
        <v>7</v>
      </c>
      <c r="I10" s="69">
        <v>8</v>
      </c>
      <c r="J10" s="69">
        <v>9</v>
      </c>
      <c r="K10" s="69">
        <v>10</v>
      </c>
    </row>
    <row r="11" spans="2:11" ht="28.5" customHeight="1" thickTop="1">
      <c r="B11" s="53">
        <v>1</v>
      </c>
      <c r="C11" s="4" t="s">
        <v>7</v>
      </c>
      <c r="D11" s="70" t="s">
        <v>9</v>
      </c>
      <c r="E11" s="71">
        <f>SUM(F11:K11)</f>
        <v>17</v>
      </c>
      <c r="F11" s="50">
        <f>SUM(F15+F18+F21)</f>
        <v>1</v>
      </c>
      <c r="G11" s="50">
        <f>SUM(G15+G18+G21)</f>
        <v>3</v>
      </c>
      <c r="H11" s="50">
        <f>SUM(H15+H18+H21)</f>
        <v>2</v>
      </c>
      <c r="I11" s="50">
        <f>SUM(I15+I18+I21)</f>
        <v>4</v>
      </c>
      <c r="J11" s="50">
        <f>SUM(J15+J18+J21)</f>
        <v>4</v>
      </c>
      <c r="K11" s="50">
        <v>3</v>
      </c>
    </row>
    <row r="12" spans="2:11" ht="12.75" customHeight="1" thickBot="1">
      <c r="B12" s="32"/>
      <c r="C12" s="4" t="s">
        <v>8</v>
      </c>
      <c r="D12" s="72"/>
      <c r="E12" s="40"/>
      <c r="F12" s="36"/>
      <c r="G12" s="36"/>
      <c r="H12" s="36"/>
      <c r="I12" s="36"/>
      <c r="J12" s="36"/>
      <c r="K12" s="36"/>
    </row>
    <row r="13" spans="2:11" ht="13.5" thickBot="1">
      <c r="B13" s="32"/>
      <c r="C13" s="73"/>
      <c r="D13" s="5" t="s">
        <v>10</v>
      </c>
      <c r="E13" s="6">
        <f>SUM(F13:K13)</f>
        <v>1850.6999999999998</v>
      </c>
      <c r="F13" s="7">
        <f>SUM(F17+F20+F23)</f>
        <v>92.7</v>
      </c>
      <c r="G13" s="7">
        <f>SUM(G17+G20+G23)</f>
        <v>273.6</v>
      </c>
      <c r="H13" s="7">
        <f>SUM(H17+H20+H23)</f>
        <v>170.6</v>
      </c>
      <c r="I13" s="7">
        <f>SUM(I17+I20+I23)</f>
        <v>473.7</v>
      </c>
      <c r="J13" s="7">
        <f>SUM(J17+J20+J23)</f>
        <v>438.5</v>
      </c>
      <c r="K13" s="7">
        <v>401.6</v>
      </c>
    </row>
    <row r="14" spans="2:11" ht="13.5" thickBot="1">
      <c r="B14" s="33"/>
      <c r="C14" s="74"/>
      <c r="D14" s="5" t="s">
        <v>11</v>
      </c>
      <c r="E14" s="6">
        <f>SUM(F14:K14)</f>
        <v>42.9</v>
      </c>
      <c r="F14" s="7">
        <v>14.9</v>
      </c>
      <c r="G14" s="7">
        <v>8.2</v>
      </c>
      <c r="H14" s="7">
        <v>3.1</v>
      </c>
      <c r="I14" s="7">
        <v>6.3</v>
      </c>
      <c r="J14" s="7">
        <v>3.5</v>
      </c>
      <c r="K14" s="7">
        <v>6.9</v>
      </c>
    </row>
    <row r="15" spans="2:11" ht="13.5" thickTop="1">
      <c r="B15" s="31">
        <v>1.1</v>
      </c>
      <c r="C15" s="31" t="s">
        <v>12</v>
      </c>
      <c r="D15" s="75" t="s">
        <v>9</v>
      </c>
      <c r="E15" s="71">
        <f>SUM(F15:K15)</f>
        <v>12</v>
      </c>
      <c r="F15" s="35">
        <v>0</v>
      </c>
      <c r="G15" s="37">
        <v>1</v>
      </c>
      <c r="H15" s="37">
        <v>2</v>
      </c>
      <c r="I15" s="37">
        <v>3</v>
      </c>
      <c r="J15" s="37">
        <v>4</v>
      </c>
      <c r="K15" s="37">
        <v>2</v>
      </c>
    </row>
    <row r="16" spans="2:11" ht="5.25" customHeight="1" thickBot="1">
      <c r="B16" s="32"/>
      <c r="C16" s="32"/>
      <c r="D16" s="72"/>
      <c r="E16" s="40"/>
      <c r="F16" s="36"/>
      <c r="G16" s="38"/>
      <c r="H16" s="38"/>
      <c r="I16" s="38"/>
      <c r="J16" s="38"/>
      <c r="K16" s="38"/>
    </row>
    <row r="17" spans="2:11" ht="13.5" thickBot="1">
      <c r="B17" s="33"/>
      <c r="C17" s="33"/>
      <c r="D17" s="5" t="s">
        <v>10</v>
      </c>
      <c r="E17" s="6">
        <f>SUM(F17:K17)</f>
        <v>1332.6999999999998</v>
      </c>
      <c r="F17" s="7">
        <v>0</v>
      </c>
      <c r="G17" s="7">
        <v>97.6</v>
      </c>
      <c r="H17" s="7">
        <v>170.6</v>
      </c>
      <c r="I17" s="7">
        <v>368.4</v>
      </c>
      <c r="J17" s="7">
        <v>438.5</v>
      </c>
      <c r="K17" s="7">
        <v>257.6</v>
      </c>
    </row>
    <row r="18" spans="2:11" ht="12.75">
      <c r="B18" s="31">
        <v>1.2</v>
      </c>
      <c r="C18" s="31" t="s">
        <v>13</v>
      </c>
      <c r="D18" s="34" t="s">
        <v>9</v>
      </c>
      <c r="E18" s="39">
        <f>SUM(F18:K18)</f>
        <v>4</v>
      </c>
      <c r="F18" s="35">
        <v>0</v>
      </c>
      <c r="G18" s="37">
        <v>2</v>
      </c>
      <c r="H18" s="37">
        <v>0</v>
      </c>
      <c r="I18" s="37">
        <v>1</v>
      </c>
      <c r="J18" s="37">
        <v>0</v>
      </c>
      <c r="K18" s="37">
        <v>1</v>
      </c>
    </row>
    <row r="19" spans="2:11" ht="6" customHeight="1" thickBot="1">
      <c r="B19" s="32"/>
      <c r="C19" s="32"/>
      <c r="D19" s="30"/>
      <c r="E19" s="40"/>
      <c r="F19" s="36"/>
      <c r="G19" s="38"/>
      <c r="H19" s="38"/>
      <c r="I19" s="38"/>
      <c r="J19" s="38"/>
      <c r="K19" s="38"/>
    </row>
    <row r="20" spans="2:11" ht="13.5" thickBot="1">
      <c r="B20" s="33"/>
      <c r="C20" s="33"/>
      <c r="D20" s="5" t="s">
        <v>10</v>
      </c>
      <c r="E20" s="6">
        <f>SUM(F20:K20)</f>
        <v>425.3</v>
      </c>
      <c r="F20" s="7">
        <v>0</v>
      </c>
      <c r="G20" s="7">
        <v>176</v>
      </c>
      <c r="H20" s="7">
        <v>0</v>
      </c>
      <c r="I20" s="20">
        <v>105.3</v>
      </c>
      <c r="J20" s="20">
        <v>0</v>
      </c>
      <c r="K20" s="20">
        <v>144</v>
      </c>
    </row>
    <row r="21" spans="2:11" ht="12.75">
      <c r="B21" s="31">
        <v>1.3</v>
      </c>
      <c r="C21" s="31" t="s">
        <v>14</v>
      </c>
      <c r="D21" s="34" t="s">
        <v>9</v>
      </c>
      <c r="E21" s="39">
        <f>SUM(F21:K21)</f>
        <v>1</v>
      </c>
      <c r="F21" s="35">
        <v>1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</row>
    <row r="22" spans="2:11" ht="3.75" customHeight="1" thickBot="1">
      <c r="B22" s="32"/>
      <c r="C22" s="32"/>
      <c r="D22" s="30"/>
      <c r="E22" s="40"/>
      <c r="F22" s="36"/>
      <c r="G22" s="38"/>
      <c r="H22" s="38"/>
      <c r="I22" s="38"/>
      <c r="J22" s="38"/>
      <c r="K22" s="38"/>
    </row>
    <row r="23" spans="2:11" ht="13.5" thickBot="1">
      <c r="B23" s="33"/>
      <c r="C23" s="33"/>
      <c r="D23" s="5" t="s">
        <v>10</v>
      </c>
      <c r="E23" s="6">
        <f>SUM(F23:K23)</f>
        <v>92.7</v>
      </c>
      <c r="F23" s="7">
        <v>92.7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2:11" ht="42" customHeight="1">
      <c r="B24" s="31">
        <v>2</v>
      </c>
      <c r="C24" s="4" t="s">
        <v>15</v>
      </c>
      <c r="D24" s="75" t="s">
        <v>9</v>
      </c>
      <c r="E24" s="39">
        <f>SUM(F24:K24)</f>
        <v>23</v>
      </c>
      <c r="F24" s="35">
        <f>SUM(F29+F32+F35)</f>
        <v>3</v>
      </c>
      <c r="G24" s="35">
        <f>SUM(G29+G32+G35)</f>
        <v>4</v>
      </c>
      <c r="H24" s="35">
        <f>SUM(H29+H32+H35)</f>
        <v>5</v>
      </c>
      <c r="I24" s="35">
        <f>SUM(I29+I32+I35)</f>
        <v>3</v>
      </c>
      <c r="J24" s="35">
        <f>SUM(J29+J32+J35)</f>
        <v>3</v>
      </c>
      <c r="K24" s="35">
        <v>5</v>
      </c>
    </row>
    <row r="25" spans="2:11" ht="13.5" customHeight="1" thickBot="1">
      <c r="B25" s="32"/>
      <c r="C25" s="4" t="s">
        <v>8</v>
      </c>
      <c r="D25" s="72"/>
      <c r="E25" s="40"/>
      <c r="F25" s="36"/>
      <c r="G25" s="36"/>
      <c r="H25" s="36"/>
      <c r="I25" s="36"/>
      <c r="J25" s="36"/>
      <c r="K25" s="36"/>
    </row>
    <row r="26" spans="2:11" ht="13.5" thickBot="1">
      <c r="B26" s="32"/>
      <c r="C26" s="73"/>
      <c r="D26" s="5" t="s">
        <v>10</v>
      </c>
      <c r="E26" s="6">
        <f>SUM(F26:K26)</f>
        <v>2139.6000000000004</v>
      </c>
      <c r="F26" s="7">
        <f>SUM(F31+F34+F37)</f>
        <v>219.2</v>
      </c>
      <c r="G26" s="7">
        <f>SUM(G31+G34+G37)</f>
        <v>340</v>
      </c>
      <c r="H26" s="7">
        <f>SUM(H31+H34+H37)</f>
        <v>425</v>
      </c>
      <c r="I26" s="7">
        <f>SUM(I31+I34+I37)</f>
        <v>319</v>
      </c>
      <c r="J26" s="7">
        <f>SUM(J31+J34+J37)</f>
        <v>298.6</v>
      </c>
      <c r="K26" s="7">
        <v>537.8</v>
      </c>
    </row>
    <row r="27" spans="2:11" ht="12.75">
      <c r="B27" s="32"/>
      <c r="C27" s="73"/>
      <c r="D27" s="43" t="s">
        <v>11</v>
      </c>
      <c r="E27" s="39">
        <f>SUM(F27:K27)</f>
        <v>51.6</v>
      </c>
      <c r="F27" s="35">
        <v>6.9</v>
      </c>
      <c r="G27" s="37">
        <v>9.4</v>
      </c>
      <c r="H27" s="37">
        <v>14.5</v>
      </c>
      <c r="I27" s="37">
        <v>7.7</v>
      </c>
      <c r="J27" s="37">
        <v>7.9</v>
      </c>
      <c r="K27" s="37">
        <v>5.2</v>
      </c>
    </row>
    <row r="28" spans="2:11" ht="13.5" thickBot="1">
      <c r="B28" s="33"/>
      <c r="C28" s="74"/>
      <c r="D28" s="44"/>
      <c r="E28" s="40"/>
      <c r="F28" s="36"/>
      <c r="G28" s="38"/>
      <c r="H28" s="38"/>
      <c r="I28" s="38"/>
      <c r="J28" s="38"/>
      <c r="K28" s="38"/>
    </row>
    <row r="29" spans="2:11" ht="12.75">
      <c r="B29" s="31">
        <v>2.1</v>
      </c>
      <c r="C29" s="31" t="s">
        <v>12</v>
      </c>
      <c r="D29" s="34" t="s">
        <v>9</v>
      </c>
      <c r="E29" s="39">
        <f>SUM(F29:K29)</f>
        <v>17</v>
      </c>
      <c r="F29" s="35">
        <v>1</v>
      </c>
      <c r="G29" s="37">
        <v>4</v>
      </c>
      <c r="H29" s="37">
        <v>4</v>
      </c>
      <c r="I29" s="37">
        <v>2</v>
      </c>
      <c r="J29" s="37">
        <v>2</v>
      </c>
      <c r="K29" s="37">
        <v>4</v>
      </c>
    </row>
    <row r="30" spans="2:11" ht="13.5" thickBot="1">
      <c r="B30" s="32"/>
      <c r="C30" s="32"/>
      <c r="D30" s="30"/>
      <c r="E30" s="40"/>
      <c r="F30" s="36"/>
      <c r="G30" s="38"/>
      <c r="H30" s="38"/>
      <c r="I30" s="38"/>
      <c r="J30" s="38"/>
      <c r="K30" s="38"/>
    </row>
    <row r="31" spans="2:11" ht="13.5" thickBot="1">
      <c r="B31" s="33"/>
      <c r="C31" s="33"/>
      <c r="D31" s="5" t="s">
        <v>10</v>
      </c>
      <c r="E31" s="6">
        <f>SUM(F31:K31)</f>
        <v>1600.4</v>
      </c>
      <c r="F31" s="7">
        <v>57</v>
      </c>
      <c r="G31" s="7">
        <v>340</v>
      </c>
      <c r="H31" s="7">
        <v>325.3</v>
      </c>
      <c r="I31" s="7">
        <v>225</v>
      </c>
      <c r="J31" s="7">
        <v>212.5</v>
      </c>
      <c r="K31" s="7">
        <v>440.6</v>
      </c>
    </row>
    <row r="32" spans="2:11" ht="12.75">
      <c r="B32" s="2"/>
      <c r="C32" s="31" t="s">
        <v>13</v>
      </c>
      <c r="D32" s="34" t="s">
        <v>9</v>
      </c>
      <c r="E32" s="39">
        <f>SUM(F32:K32)</f>
        <v>6</v>
      </c>
      <c r="F32" s="35">
        <v>2</v>
      </c>
      <c r="G32" s="37">
        <v>0</v>
      </c>
      <c r="H32" s="37">
        <v>1</v>
      </c>
      <c r="I32" s="37">
        <v>1</v>
      </c>
      <c r="J32" s="37">
        <v>1</v>
      </c>
      <c r="K32" s="37">
        <v>1</v>
      </c>
    </row>
    <row r="33" spans="2:11" ht="13.5" thickBot="1">
      <c r="B33" s="2">
        <v>2.2</v>
      </c>
      <c r="C33" s="32"/>
      <c r="D33" s="30"/>
      <c r="E33" s="40"/>
      <c r="F33" s="36"/>
      <c r="G33" s="38"/>
      <c r="H33" s="38"/>
      <c r="I33" s="38"/>
      <c r="J33" s="38"/>
      <c r="K33" s="38"/>
    </row>
    <row r="34" spans="2:11" ht="13.5" thickBot="1">
      <c r="B34" s="3"/>
      <c r="C34" s="33"/>
      <c r="D34" s="5" t="s">
        <v>10</v>
      </c>
      <c r="E34" s="6">
        <f>SUM(F34:K34)</f>
        <v>539.2</v>
      </c>
      <c r="F34" s="7">
        <v>162.2</v>
      </c>
      <c r="G34" s="7">
        <v>0</v>
      </c>
      <c r="H34" s="7">
        <v>99.7</v>
      </c>
      <c r="I34" s="7">
        <v>94</v>
      </c>
      <c r="J34" s="7">
        <v>86.1</v>
      </c>
      <c r="K34" s="7">
        <v>97.2</v>
      </c>
    </row>
    <row r="35" spans="2:11" ht="12.75">
      <c r="B35" s="31">
        <v>2.3</v>
      </c>
      <c r="C35" s="31" t="s">
        <v>14</v>
      </c>
      <c r="D35" s="34" t="s">
        <v>9</v>
      </c>
      <c r="E35" s="39">
        <f>SUM(F35:K35)</f>
        <v>0</v>
      </c>
      <c r="F35" s="35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</row>
    <row r="36" spans="2:11" ht="13.5" thickBot="1">
      <c r="B36" s="32"/>
      <c r="C36" s="32"/>
      <c r="D36" s="30"/>
      <c r="E36" s="40"/>
      <c r="F36" s="36"/>
      <c r="G36" s="38"/>
      <c r="H36" s="38"/>
      <c r="I36" s="38"/>
      <c r="J36" s="38"/>
      <c r="K36" s="38"/>
    </row>
    <row r="37" spans="2:11" ht="13.5" thickBot="1">
      <c r="B37" s="42"/>
      <c r="C37" s="42"/>
      <c r="D37" s="9" t="s">
        <v>10</v>
      </c>
      <c r="E37" s="10">
        <f>SUM(F37:K37)</f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ht="18" thickTop="1">
      <c r="B38" s="12"/>
    </row>
  </sheetData>
  <sheetProtection/>
  <mergeCells count="89">
    <mergeCell ref="H35:H36"/>
    <mergeCell ref="I35:I36"/>
    <mergeCell ref="J35:J36"/>
    <mergeCell ref="K35:K36"/>
    <mergeCell ref="I32:I33"/>
    <mergeCell ref="J32:J33"/>
    <mergeCell ref="K32:K33"/>
    <mergeCell ref="G1:H1"/>
    <mergeCell ref="B35:B37"/>
    <mergeCell ref="C35:C37"/>
    <mergeCell ref="D35:D36"/>
    <mergeCell ref="E35:E36"/>
    <mergeCell ref="F35:F36"/>
    <mergeCell ref="G35:G36"/>
    <mergeCell ref="E24:E25"/>
    <mergeCell ref="F24:F25"/>
    <mergeCell ref="G24:G25"/>
    <mergeCell ref="B24:B28"/>
    <mergeCell ref="I29:I30"/>
    <mergeCell ref="J29:J30"/>
    <mergeCell ref="K29:K30"/>
    <mergeCell ref="C32:C34"/>
    <mergeCell ref="D32:D33"/>
    <mergeCell ref="E32:E33"/>
    <mergeCell ref="F32:F33"/>
    <mergeCell ref="G32:G33"/>
    <mergeCell ref="H32:H33"/>
    <mergeCell ref="D24:D25"/>
    <mergeCell ref="J27:J28"/>
    <mergeCell ref="K27:K28"/>
    <mergeCell ref="B29:B31"/>
    <mergeCell ref="C29:C31"/>
    <mergeCell ref="D29:D30"/>
    <mergeCell ref="E29:E30"/>
    <mergeCell ref="F29:F30"/>
    <mergeCell ref="G29:G30"/>
    <mergeCell ref="H29:H30"/>
    <mergeCell ref="D27:D28"/>
    <mergeCell ref="E27:E28"/>
    <mergeCell ref="F27:F28"/>
    <mergeCell ref="G27:G28"/>
    <mergeCell ref="H27:H28"/>
    <mergeCell ref="I27:I28"/>
    <mergeCell ref="H24:H25"/>
    <mergeCell ref="G21:G22"/>
    <mergeCell ref="H21:H22"/>
    <mergeCell ref="I21:I22"/>
    <mergeCell ref="J21:J22"/>
    <mergeCell ref="K21:K22"/>
    <mergeCell ref="I24:I25"/>
    <mergeCell ref="J24:J25"/>
    <mergeCell ref="K24:K25"/>
    <mergeCell ref="J18:J19"/>
    <mergeCell ref="K18:K19"/>
    <mergeCell ref="B21:B23"/>
    <mergeCell ref="C21:C23"/>
    <mergeCell ref="D21:D22"/>
    <mergeCell ref="E21:E22"/>
    <mergeCell ref="F21:F22"/>
    <mergeCell ref="J15:J16"/>
    <mergeCell ref="K15:K16"/>
    <mergeCell ref="B18:B20"/>
    <mergeCell ref="C18:C20"/>
    <mergeCell ref="D18:D19"/>
    <mergeCell ref="E18:E19"/>
    <mergeCell ref="F18:F19"/>
    <mergeCell ref="G18:G19"/>
    <mergeCell ref="H18:H19"/>
    <mergeCell ref="I18:I19"/>
    <mergeCell ref="J11:J12"/>
    <mergeCell ref="K11:K12"/>
    <mergeCell ref="B15:B17"/>
    <mergeCell ref="C15:C17"/>
    <mergeCell ref="D15:D16"/>
    <mergeCell ref="E15:E16"/>
    <mergeCell ref="F15:F16"/>
    <mergeCell ref="G15:G16"/>
    <mergeCell ref="H15:H16"/>
    <mergeCell ref="I15:I16"/>
    <mergeCell ref="C8:C9"/>
    <mergeCell ref="E8:E9"/>
    <mergeCell ref="F8:K8"/>
    <mergeCell ref="B11:B14"/>
    <mergeCell ref="D11:D12"/>
    <mergeCell ref="E11:E12"/>
    <mergeCell ref="F11:F12"/>
    <mergeCell ref="G11:G12"/>
    <mergeCell ref="H11:H12"/>
    <mergeCell ref="I11:I1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5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6.140625" style="0" customWidth="1"/>
    <col min="3" max="3" width="37.421875" style="0" customWidth="1"/>
  </cols>
  <sheetData>
    <row r="2" spans="9:10" ht="12.75">
      <c r="I2" s="27" t="s">
        <v>62</v>
      </c>
      <c r="J2" s="27"/>
    </row>
    <row r="3" spans="8:12" ht="12.75">
      <c r="H3" s="76" t="s">
        <v>67</v>
      </c>
      <c r="I3" s="45"/>
      <c r="J3" s="45"/>
      <c r="K3" s="45"/>
      <c r="L3" s="45"/>
    </row>
    <row r="4" spans="10:11" ht="12.75">
      <c r="J4" s="23"/>
      <c r="K4" s="23"/>
    </row>
    <row r="5" spans="10:11" ht="18">
      <c r="J5" s="15" t="s">
        <v>48</v>
      </c>
      <c r="K5" s="15"/>
    </row>
    <row r="6" spans="2:13" ht="18">
      <c r="B6" s="15" t="s">
        <v>49</v>
      </c>
      <c r="C6" s="15"/>
      <c r="D6" s="15"/>
      <c r="E6" s="15"/>
      <c r="F6" s="15"/>
      <c r="G6" s="15"/>
      <c r="H6" s="15"/>
      <c r="I6" s="15"/>
      <c r="J6" s="15"/>
      <c r="K6" s="15"/>
      <c r="L6" s="19"/>
      <c r="M6" s="19"/>
    </row>
    <row r="7" spans="2:13" ht="18">
      <c r="B7" s="15" t="s">
        <v>50</v>
      </c>
      <c r="C7" s="15"/>
      <c r="D7" s="15"/>
      <c r="E7" s="15"/>
      <c r="F7" s="15"/>
      <c r="G7" s="15"/>
      <c r="H7" s="15"/>
      <c r="I7" s="15"/>
      <c r="J7" s="15"/>
      <c r="K7" s="15"/>
      <c r="L7" s="19"/>
      <c r="M7" s="19"/>
    </row>
    <row r="8" spans="2:11" ht="13.5" thickBot="1"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2:11" ht="14.25" thickBot="1" thickTop="1">
      <c r="B9" s="60" t="s">
        <v>0</v>
      </c>
      <c r="C9" s="61" t="s">
        <v>2</v>
      </c>
      <c r="D9" s="62" t="s">
        <v>3</v>
      </c>
      <c r="E9" s="61" t="s">
        <v>5</v>
      </c>
      <c r="F9" s="78" t="s">
        <v>6</v>
      </c>
      <c r="G9" s="79"/>
      <c r="H9" s="79"/>
      <c r="I9" s="79"/>
      <c r="J9" s="79"/>
      <c r="K9" s="79"/>
    </row>
    <row r="10" spans="2:11" ht="13.5" thickBot="1">
      <c r="B10" s="67" t="s">
        <v>1</v>
      </c>
      <c r="C10" s="68"/>
      <c r="D10" s="9" t="s">
        <v>4</v>
      </c>
      <c r="E10" s="68"/>
      <c r="F10" s="11">
        <v>2014</v>
      </c>
      <c r="G10" s="11">
        <v>2015</v>
      </c>
      <c r="H10" s="11">
        <v>2016</v>
      </c>
      <c r="I10" s="11">
        <v>2017</v>
      </c>
      <c r="J10" s="11">
        <v>2018</v>
      </c>
      <c r="K10" s="11">
        <v>2019</v>
      </c>
    </row>
    <row r="11" spans="2:11" ht="14.25" thickBot="1" thickTop="1">
      <c r="B11" s="67">
        <v>1</v>
      </c>
      <c r="C11" s="9">
        <v>2</v>
      </c>
      <c r="D11" s="9">
        <v>3</v>
      </c>
      <c r="E11" s="9">
        <v>4</v>
      </c>
      <c r="F11" s="69">
        <v>5</v>
      </c>
      <c r="G11" s="69">
        <v>6</v>
      </c>
      <c r="H11" s="69">
        <v>7</v>
      </c>
      <c r="I11" s="69">
        <v>8</v>
      </c>
      <c r="J11" s="69">
        <v>9</v>
      </c>
      <c r="K11" s="69">
        <v>10</v>
      </c>
    </row>
    <row r="12" spans="2:11" ht="35.25" customHeight="1" thickBot="1" thickTop="1">
      <c r="B12" s="14">
        <v>1</v>
      </c>
      <c r="C12" s="8" t="s">
        <v>16</v>
      </c>
      <c r="D12" s="5" t="s">
        <v>11</v>
      </c>
      <c r="E12" s="6">
        <f aca="true" t="shared" si="0" ref="E12:E20">SUM(F12:K12)</f>
        <v>39.8</v>
      </c>
      <c r="F12" s="7">
        <f aca="true" t="shared" si="1" ref="F12:K12">SUM(F14+F16+F18+F20)</f>
        <v>0</v>
      </c>
      <c r="G12" s="7">
        <f t="shared" si="1"/>
        <v>8.2</v>
      </c>
      <c r="H12" s="7">
        <f t="shared" si="1"/>
        <v>0</v>
      </c>
      <c r="I12" s="7">
        <f t="shared" si="1"/>
        <v>0</v>
      </c>
      <c r="J12" s="7">
        <f t="shared" si="1"/>
        <v>1.1</v>
      </c>
      <c r="K12" s="7">
        <f t="shared" si="1"/>
        <v>30.5</v>
      </c>
    </row>
    <row r="13" spans="2:11" ht="26.25" customHeight="1" thickBot="1">
      <c r="B13" s="43"/>
      <c r="C13" s="31" t="s">
        <v>17</v>
      </c>
      <c r="D13" s="5" t="s">
        <v>18</v>
      </c>
      <c r="E13" s="6">
        <f t="shared" si="0"/>
        <v>0</v>
      </c>
      <c r="F13" s="7"/>
      <c r="G13" s="7">
        <v>0</v>
      </c>
      <c r="H13" s="7"/>
      <c r="I13" s="7"/>
      <c r="J13" s="7"/>
      <c r="K13" s="7"/>
    </row>
    <row r="14" spans="2:11" ht="13.5" thickBot="1">
      <c r="B14" s="44"/>
      <c r="C14" s="33"/>
      <c r="D14" s="5" t="s">
        <v>19</v>
      </c>
      <c r="E14" s="6">
        <f t="shared" si="0"/>
        <v>0</v>
      </c>
      <c r="F14" s="7"/>
      <c r="G14" s="7">
        <v>0</v>
      </c>
      <c r="H14" s="7"/>
      <c r="I14" s="7"/>
      <c r="J14" s="7"/>
      <c r="K14" s="7"/>
    </row>
    <row r="15" spans="2:11" ht="17.25" customHeight="1" thickBot="1">
      <c r="B15" s="43"/>
      <c r="C15" s="31" t="s">
        <v>20</v>
      </c>
      <c r="D15" s="5" t="s">
        <v>21</v>
      </c>
      <c r="E15" s="6">
        <f t="shared" si="0"/>
        <v>0</v>
      </c>
      <c r="F15" s="7"/>
      <c r="G15" s="7">
        <v>0</v>
      </c>
      <c r="H15" s="7"/>
      <c r="I15" s="7"/>
      <c r="J15" s="7"/>
      <c r="K15" s="7"/>
    </row>
    <row r="16" spans="2:11" ht="13.5" thickBot="1">
      <c r="B16" s="44"/>
      <c r="C16" s="33"/>
      <c r="D16" s="5" t="s">
        <v>19</v>
      </c>
      <c r="E16" s="6">
        <f t="shared" si="0"/>
        <v>0</v>
      </c>
      <c r="F16" s="7"/>
      <c r="G16" s="7">
        <v>0</v>
      </c>
      <c r="H16" s="7"/>
      <c r="I16" s="7"/>
      <c r="J16" s="7"/>
      <c r="K16" s="7"/>
    </row>
    <row r="17" spans="2:11" ht="30" customHeight="1" thickBot="1">
      <c r="B17" s="43"/>
      <c r="C17" s="31" t="s">
        <v>22</v>
      </c>
      <c r="D17" s="5" t="s">
        <v>18</v>
      </c>
      <c r="E17" s="6">
        <f t="shared" si="0"/>
        <v>0</v>
      </c>
      <c r="F17" s="7"/>
      <c r="G17" s="7"/>
      <c r="H17" s="7"/>
      <c r="I17" s="7"/>
      <c r="J17" s="7"/>
      <c r="K17" s="7"/>
    </row>
    <row r="18" spans="2:11" ht="13.5" thickBot="1">
      <c r="B18" s="44"/>
      <c r="C18" s="33"/>
      <c r="D18" s="5" t="s">
        <v>19</v>
      </c>
      <c r="E18" s="6">
        <f t="shared" si="0"/>
        <v>0</v>
      </c>
      <c r="F18" s="7"/>
      <c r="G18" s="7"/>
      <c r="H18" s="7"/>
      <c r="I18" s="7"/>
      <c r="J18" s="7"/>
      <c r="K18" s="7"/>
    </row>
    <row r="19" spans="2:11" ht="30" customHeight="1" thickBot="1">
      <c r="B19" s="43"/>
      <c r="C19" s="31" t="s">
        <v>23</v>
      </c>
      <c r="D19" s="5" t="s">
        <v>21</v>
      </c>
      <c r="E19" s="6">
        <f t="shared" si="0"/>
        <v>4.8</v>
      </c>
      <c r="F19" s="7"/>
      <c r="G19" s="7">
        <v>4.8</v>
      </c>
      <c r="H19" s="7"/>
      <c r="I19" s="7">
        <v>0</v>
      </c>
      <c r="J19" s="7"/>
      <c r="K19" s="7">
        <v>0</v>
      </c>
    </row>
    <row r="20" spans="2:11" ht="13.5" customHeight="1" thickBot="1">
      <c r="B20" s="44"/>
      <c r="C20" s="33"/>
      <c r="D20" s="5" t="s">
        <v>19</v>
      </c>
      <c r="E20" s="6">
        <f t="shared" si="0"/>
        <v>39.8</v>
      </c>
      <c r="F20" s="7"/>
      <c r="G20" s="7">
        <v>8.2</v>
      </c>
      <c r="H20" s="7">
        <v>0</v>
      </c>
      <c r="I20" s="7">
        <v>0</v>
      </c>
      <c r="J20" s="7">
        <v>1.1</v>
      </c>
      <c r="K20" s="7">
        <v>30.5</v>
      </c>
    </row>
    <row r="21" spans="2:11" ht="30" customHeight="1" thickBot="1">
      <c r="B21" s="14">
        <v>1.1</v>
      </c>
      <c r="C21" s="8" t="s">
        <v>24</v>
      </c>
      <c r="D21" s="5"/>
      <c r="E21" s="6"/>
      <c r="F21" s="7"/>
      <c r="G21" s="7"/>
      <c r="H21" s="7"/>
      <c r="I21" s="7"/>
      <c r="J21" s="7"/>
      <c r="K21" s="7"/>
    </row>
    <row r="22" spans="2:11" ht="13.5" thickBot="1">
      <c r="B22" s="14"/>
      <c r="C22" s="8" t="s">
        <v>12</v>
      </c>
      <c r="D22" s="5" t="s">
        <v>11</v>
      </c>
      <c r="E22" s="6">
        <f aca="true" t="shared" si="2" ref="E22:E35">SUM(F22:K22)</f>
        <v>8.2</v>
      </c>
      <c r="F22" s="7">
        <f aca="true" t="shared" si="3" ref="F22:K22">SUM(F24+F26+F28)</f>
        <v>0</v>
      </c>
      <c r="G22" s="7">
        <v>8.2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</row>
    <row r="23" spans="2:11" ht="19.5" customHeight="1" thickBot="1">
      <c r="B23" s="43"/>
      <c r="C23" s="31" t="s">
        <v>25</v>
      </c>
      <c r="D23" s="5" t="s">
        <v>18</v>
      </c>
      <c r="E23" s="6">
        <f t="shared" si="2"/>
        <v>0</v>
      </c>
      <c r="F23" s="7"/>
      <c r="G23" s="7"/>
      <c r="H23" s="7"/>
      <c r="I23" s="7"/>
      <c r="J23" s="7"/>
      <c r="K23" s="7"/>
    </row>
    <row r="24" spans="2:11" ht="13.5" thickBot="1">
      <c r="B24" s="44"/>
      <c r="C24" s="33"/>
      <c r="D24" s="5" t="s">
        <v>19</v>
      </c>
      <c r="E24" s="6">
        <f t="shared" si="2"/>
        <v>0</v>
      </c>
      <c r="F24" s="7"/>
      <c r="G24" s="7"/>
      <c r="H24" s="7"/>
      <c r="I24" s="7"/>
      <c r="J24" s="7"/>
      <c r="K24" s="7"/>
    </row>
    <row r="25" spans="2:11" ht="21" customHeight="1" thickBot="1">
      <c r="B25" s="43"/>
      <c r="C25" s="31" t="s">
        <v>26</v>
      </c>
      <c r="D25" s="5" t="s">
        <v>18</v>
      </c>
      <c r="E25" s="6">
        <f t="shared" si="2"/>
        <v>0</v>
      </c>
      <c r="F25" s="7"/>
      <c r="G25" s="7"/>
      <c r="H25" s="7"/>
      <c r="I25" s="7"/>
      <c r="J25" s="7"/>
      <c r="K25" s="7"/>
    </row>
    <row r="26" spans="2:11" ht="13.5" thickBot="1">
      <c r="B26" s="44"/>
      <c r="C26" s="33"/>
      <c r="D26" s="5" t="s">
        <v>19</v>
      </c>
      <c r="E26" s="6">
        <f t="shared" si="2"/>
        <v>0</v>
      </c>
      <c r="F26" s="7"/>
      <c r="G26" s="7"/>
      <c r="H26" s="7"/>
      <c r="I26" s="7"/>
      <c r="J26" s="7"/>
      <c r="K26" s="7"/>
    </row>
    <row r="27" spans="2:11" ht="24.75" customHeight="1" thickBot="1">
      <c r="B27" s="43"/>
      <c r="C27" s="31" t="s">
        <v>23</v>
      </c>
      <c r="D27" s="5" t="s">
        <v>21</v>
      </c>
      <c r="E27" s="6">
        <f t="shared" si="2"/>
        <v>4.8</v>
      </c>
      <c r="F27" s="7"/>
      <c r="G27" s="7">
        <v>4.8</v>
      </c>
      <c r="H27" s="7"/>
      <c r="I27" s="7"/>
      <c r="J27" s="7"/>
      <c r="K27" s="7"/>
    </row>
    <row r="28" spans="2:11" ht="13.5" thickBot="1">
      <c r="B28" s="44"/>
      <c r="C28" s="33"/>
      <c r="D28" s="5" t="s">
        <v>19</v>
      </c>
      <c r="E28" s="6">
        <f t="shared" si="2"/>
        <v>8.2</v>
      </c>
      <c r="F28" s="7"/>
      <c r="G28" s="7">
        <v>8.2</v>
      </c>
      <c r="H28" s="7"/>
      <c r="I28" s="7"/>
      <c r="J28" s="7"/>
      <c r="K28" s="7"/>
    </row>
    <row r="29" spans="2:11" ht="13.5" thickBot="1">
      <c r="B29" s="14"/>
      <c r="C29" s="8" t="s">
        <v>13</v>
      </c>
      <c r="D29" s="5" t="s">
        <v>11</v>
      </c>
      <c r="E29" s="6">
        <f t="shared" si="2"/>
        <v>31.6</v>
      </c>
      <c r="F29" s="7">
        <f>SUM(F31+F33+F35)</f>
        <v>0</v>
      </c>
      <c r="G29" s="7">
        <v>0</v>
      </c>
      <c r="H29" s="7">
        <f>SUM(H31+H33+H35)</f>
        <v>0</v>
      </c>
      <c r="I29" s="7">
        <f>SUM(I31+I33+I35)</f>
        <v>0</v>
      </c>
      <c r="J29" s="7">
        <f>SUM(J31+J33+J35)</f>
        <v>1.1</v>
      </c>
      <c r="K29" s="7">
        <f>SUM(K31+K33+K35)</f>
        <v>30.5</v>
      </c>
    </row>
    <row r="30" spans="2:11" ht="13.5" thickBot="1">
      <c r="B30" s="43"/>
      <c r="C30" s="31" t="s">
        <v>25</v>
      </c>
      <c r="D30" s="5" t="s">
        <v>18</v>
      </c>
      <c r="E30" s="6">
        <f t="shared" si="2"/>
        <v>0</v>
      </c>
      <c r="F30" s="7"/>
      <c r="G30" s="7"/>
      <c r="H30" s="7"/>
      <c r="I30" s="7"/>
      <c r="J30" s="7"/>
      <c r="K30" s="7"/>
    </row>
    <row r="31" spans="2:11" ht="13.5" thickBot="1">
      <c r="B31" s="44"/>
      <c r="C31" s="33"/>
      <c r="D31" s="5" t="s">
        <v>19</v>
      </c>
      <c r="E31" s="6">
        <f t="shared" si="2"/>
        <v>0</v>
      </c>
      <c r="F31" s="7"/>
      <c r="G31" s="7"/>
      <c r="H31" s="7"/>
      <c r="I31" s="7"/>
      <c r="J31" s="7"/>
      <c r="K31" s="7"/>
    </row>
    <row r="32" spans="2:11" ht="13.5" thickBot="1">
      <c r="B32" s="43"/>
      <c r="C32" s="31" t="s">
        <v>26</v>
      </c>
      <c r="D32" s="5" t="s">
        <v>18</v>
      </c>
      <c r="E32" s="6">
        <f t="shared" si="2"/>
        <v>0</v>
      </c>
      <c r="F32" s="7"/>
      <c r="G32" s="7"/>
      <c r="H32" s="7"/>
      <c r="I32" s="7"/>
      <c r="J32" s="7"/>
      <c r="K32" s="7"/>
    </row>
    <row r="33" spans="2:11" ht="13.5" thickBot="1">
      <c r="B33" s="44"/>
      <c r="C33" s="33"/>
      <c r="D33" s="5" t="s">
        <v>19</v>
      </c>
      <c r="E33" s="6">
        <f t="shared" si="2"/>
        <v>0</v>
      </c>
      <c r="F33" s="7"/>
      <c r="G33" s="7"/>
      <c r="H33" s="7"/>
      <c r="I33" s="7"/>
      <c r="J33" s="7"/>
      <c r="K33" s="7"/>
    </row>
    <row r="34" spans="2:11" ht="13.5" thickBot="1">
      <c r="B34" s="43"/>
      <c r="C34" s="31" t="s">
        <v>23</v>
      </c>
      <c r="D34" s="5" t="s">
        <v>21</v>
      </c>
      <c r="E34" s="6">
        <f t="shared" si="2"/>
        <v>0</v>
      </c>
      <c r="F34" s="7"/>
      <c r="G34" s="7"/>
      <c r="H34" s="7"/>
      <c r="I34" s="7"/>
      <c r="J34" s="7"/>
      <c r="K34" s="7">
        <v>0</v>
      </c>
    </row>
    <row r="35" spans="2:11" ht="13.5" thickBot="1">
      <c r="B35" s="44"/>
      <c r="C35" s="33"/>
      <c r="D35" s="5" t="s">
        <v>19</v>
      </c>
      <c r="E35" s="6">
        <f t="shared" si="2"/>
        <v>31.6</v>
      </c>
      <c r="F35" s="7"/>
      <c r="G35" s="7"/>
      <c r="H35" s="7"/>
      <c r="I35" s="7"/>
      <c r="J35" s="7">
        <v>1.1</v>
      </c>
      <c r="K35" s="7">
        <v>30.5</v>
      </c>
    </row>
  </sheetData>
  <sheetProtection/>
  <mergeCells count="24">
    <mergeCell ref="C13:C14"/>
    <mergeCell ref="C9:C10"/>
    <mergeCell ref="E9:E10"/>
    <mergeCell ref="F9:K9"/>
    <mergeCell ref="B13:B14"/>
    <mergeCell ref="B19:B20"/>
    <mergeCell ref="C19:C20"/>
    <mergeCell ref="B34:B35"/>
    <mergeCell ref="C34:C35"/>
    <mergeCell ref="B23:B24"/>
    <mergeCell ref="C23:C24"/>
    <mergeCell ref="H3:L3"/>
    <mergeCell ref="B25:B26"/>
    <mergeCell ref="C25:C26"/>
    <mergeCell ref="B15:B16"/>
    <mergeCell ref="C15:C16"/>
    <mergeCell ref="B17:B18"/>
    <mergeCell ref="B27:B28"/>
    <mergeCell ref="C27:C28"/>
    <mergeCell ref="C17:C18"/>
    <mergeCell ref="B30:B31"/>
    <mergeCell ref="C30:C31"/>
    <mergeCell ref="B32:B33"/>
    <mergeCell ref="C32:C3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6"/>
  <sheetViews>
    <sheetView tabSelected="1" zoomScalePageLayoutView="0" workbookViewId="0" topLeftCell="A7">
      <selection activeCell="L16" sqref="L16"/>
    </sheetView>
  </sheetViews>
  <sheetFormatPr defaultColWidth="9.140625" defaultRowHeight="12.75"/>
  <cols>
    <col min="2" max="2" width="6.140625" style="0" customWidth="1"/>
    <col min="3" max="3" width="56.140625" style="0" customWidth="1"/>
    <col min="4" max="4" width="28.28125" style="0" customWidth="1"/>
    <col min="5" max="5" width="10.7109375" style="0" customWidth="1"/>
  </cols>
  <sheetData>
    <row r="1" spans="9:11" ht="12.75">
      <c r="I1" s="59" t="s">
        <v>65</v>
      </c>
      <c r="J1" s="59"/>
      <c r="K1" s="59"/>
    </row>
    <row r="2" spans="9:12" ht="12.75">
      <c r="I2" s="80" t="s">
        <v>66</v>
      </c>
      <c r="J2" s="59"/>
      <c r="K2" s="59"/>
      <c r="L2" s="59"/>
    </row>
    <row r="4" ht="12.75">
      <c r="K4" s="17" t="s">
        <v>51</v>
      </c>
    </row>
    <row r="5" spans="3:11" ht="25.5" customHeight="1">
      <c r="C5" s="81" t="s">
        <v>63</v>
      </c>
      <c r="D5" s="81"/>
      <c r="E5" s="81"/>
      <c r="F5" s="81"/>
      <c r="G5" s="81"/>
      <c r="H5" s="81"/>
      <c r="I5" s="81"/>
      <c r="J5" s="81"/>
      <c r="K5" s="81"/>
    </row>
    <row r="6" spans="3:11" ht="13.5" thickBot="1">
      <c r="C6" s="77"/>
      <c r="D6" s="77"/>
      <c r="E6" s="77"/>
      <c r="F6" s="77"/>
      <c r="G6" s="77"/>
      <c r="H6" s="77"/>
      <c r="I6" s="77"/>
      <c r="J6" s="77"/>
      <c r="K6" s="77"/>
    </row>
    <row r="7" spans="2:11" ht="14.25" thickBot="1" thickTop="1">
      <c r="B7" s="1" t="s">
        <v>27</v>
      </c>
      <c r="C7" s="62" t="s">
        <v>28</v>
      </c>
      <c r="D7" s="78" t="s">
        <v>29</v>
      </c>
      <c r="E7" s="79"/>
      <c r="F7" s="79"/>
      <c r="G7" s="79"/>
      <c r="H7" s="79"/>
      <c r="I7" s="79"/>
      <c r="J7" s="79"/>
      <c r="K7" s="79"/>
    </row>
    <row r="8" spans="2:11" ht="13.5" thickBot="1">
      <c r="B8" s="107" t="s">
        <v>1</v>
      </c>
      <c r="C8" s="82"/>
      <c r="D8" s="43" t="s">
        <v>30</v>
      </c>
      <c r="E8" s="83" t="s">
        <v>31</v>
      </c>
      <c r="F8" s="65"/>
      <c r="G8" s="65"/>
      <c r="H8" s="65"/>
      <c r="I8" s="65"/>
      <c r="J8" s="65"/>
      <c r="K8" s="65"/>
    </row>
    <row r="9" spans="2:11" ht="13.5" thickBot="1">
      <c r="B9" s="108"/>
      <c r="C9" s="73"/>
      <c r="D9" s="84"/>
      <c r="E9" s="85" t="s">
        <v>5</v>
      </c>
      <c r="F9" s="64" t="s">
        <v>32</v>
      </c>
      <c r="G9" s="65"/>
      <c r="H9" s="65"/>
      <c r="I9" s="65"/>
      <c r="J9" s="65"/>
      <c r="K9" s="65"/>
    </row>
    <row r="10" spans="2:11" ht="13.5" thickBot="1">
      <c r="B10" s="109"/>
      <c r="C10" s="86"/>
      <c r="D10" s="68"/>
      <c r="E10" s="87"/>
      <c r="F10" s="11">
        <v>2014</v>
      </c>
      <c r="G10" s="11">
        <v>2015</v>
      </c>
      <c r="H10" s="11">
        <v>2016</v>
      </c>
      <c r="I10" s="11">
        <v>2017</v>
      </c>
      <c r="J10" s="11">
        <v>2018</v>
      </c>
      <c r="K10" s="11">
        <v>2019</v>
      </c>
    </row>
    <row r="11" spans="2:11" ht="14.25" thickBot="1" thickTop="1">
      <c r="B11" s="67">
        <v>1</v>
      </c>
      <c r="C11" s="9">
        <v>2</v>
      </c>
      <c r="D11" s="9">
        <v>3</v>
      </c>
      <c r="E11" s="69">
        <v>4</v>
      </c>
      <c r="F11" s="69">
        <v>5</v>
      </c>
      <c r="G11" s="69">
        <v>6</v>
      </c>
      <c r="H11" s="69">
        <v>7</v>
      </c>
      <c r="I11" s="69">
        <v>8</v>
      </c>
      <c r="J11" s="69">
        <v>9</v>
      </c>
      <c r="K11" s="69">
        <v>10</v>
      </c>
    </row>
    <row r="12" spans="2:11" ht="39" customHeight="1" thickTop="1">
      <c r="B12" s="61">
        <v>1</v>
      </c>
      <c r="C12" s="4" t="s">
        <v>52</v>
      </c>
      <c r="D12" s="4" t="s">
        <v>33</v>
      </c>
      <c r="E12" s="50">
        <f>SUM(F12:K12)</f>
        <v>99.50000000000001</v>
      </c>
      <c r="F12" s="46">
        <f aca="true" t="shared" si="0" ref="F12:K12">SUM(F14:F18)</f>
        <v>21.800000000000004</v>
      </c>
      <c r="G12" s="46">
        <f t="shared" si="0"/>
        <v>17.5</v>
      </c>
      <c r="H12" s="46">
        <f t="shared" si="0"/>
        <v>17.599999999999998</v>
      </c>
      <c r="I12" s="46">
        <f t="shared" si="0"/>
        <v>13.900000000000002</v>
      </c>
      <c r="J12" s="46">
        <f t="shared" si="0"/>
        <v>11.4</v>
      </c>
      <c r="K12" s="46">
        <f t="shared" si="0"/>
        <v>17.3</v>
      </c>
    </row>
    <row r="13" spans="2:11" ht="20.25" customHeight="1" thickBot="1">
      <c r="B13" s="84"/>
      <c r="C13" s="4" t="s">
        <v>8</v>
      </c>
      <c r="D13" s="8" t="s">
        <v>34</v>
      </c>
      <c r="E13" s="36"/>
      <c r="F13" s="38"/>
      <c r="G13" s="38"/>
      <c r="H13" s="38"/>
      <c r="I13" s="38"/>
      <c r="J13" s="38"/>
      <c r="K13" s="38"/>
    </row>
    <row r="14" spans="2:11" ht="15.75" customHeight="1" thickBot="1">
      <c r="B14" s="84"/>
      <c r="C14" s="73"/>
      <c r="D14" s="8" t="s">
        <v>35</v>
      </c>
      <c r="E14" s="7">
        <f aca="true" t="shared" si="1" ref="E14:E19">SUM(F14:K14)</f>
        <v>26.599999999999998</v>
      </c>
      <c r="F14" s="7">
        <f aca="true" t="shared" si="2" ref="F14:J15">F21+F28+F35</f>
        <v>5.9</v>
      </c>
      <c r="G14" s="7">
        <f t="shared" si="2"/>
        <v>6.1000000000000005</v>
      </c>
      <c r="H14" s="7">
        <f t="shared" si="2"/>
        <v>5.7</v>
      </c>
      <c r="I14" s="7">
        <f t="shared" si="2"/>
        <v>3.4</v>
      </c>
      <c r="J14" s="7">
        <f t="shared" si="2"/>
        <v>2</v>
      </c>
      <c r="K14" s="7">
        <v>3.5</v>
      </c>
    </row>
    <row r="15" spans="2:11" ht="18" customHeight="1" thickBot="1">
      <c r="B15" s="84"/>
      <c r="C15" s="73"/>
      <c r="D15" s="8" t="s">
        <v>36</v>
      </c>
      <c r="E15" s="7">
        <f t="shared" si="1"/>
        <v>39.5</v>
      </c>
      <c r="F15" s="7">
        <f t="shared" si="2"/>
        <v>8.600000000000001</v>
      </c>
      <c r="G15" s="7">
        <f t="shared" si="2"/>
        <v>5.5</v>
      </c>
      <c r="H15" s="7">
        <f t="shared" si="2"/>
        <v>6</v>
      </c>
      <c r="I15" s="7">
        <f t="shared" si="2"/>
        <v>5.800000000000001</v>
      </c>
      <c r="J15" s="7">
        <f t="shared" si="2"/>
        <v>5.6</v>
      </c>
      <c r="K15" s="7">
        <v>8</v>
      </c>
    </row>
    <row r="16" spans="2:11" ht="15.75" customHeight="1" thickBot="1">
      <c r="B16" s="84"/>
      <c r="C16" s="73"/>
      <c r="D16" s="8" t="s">
        <v>37</v>
      </c>
      <c r="E16" s="7">
        <f t="shared" si="1"/>
        <v>3.5</v>
      </c>
      <c r="F16" s="7">
        <v>0.8</v>
      </c>
      <c r="G16" s="7">
        <f>G23+G30+G37</f>
        <v>0.6</v>
      </c>
      <c r="H16" s="7">
        <f>H23+H30+H37</f>
        <v>0.6000000000000001</v>
      </c>
      <c r="I16" s="7">
        <f>I23+I30+I37</f>
        <v>0.5</v>
      </c>
      <c r="J16" s="7">
        <f>J23+J30+J37</f>
        <v>0.4</v>
      </c>
      <c r="K16" s="7">
        <v>0.6</v>
      </c>
    </row>
    <row r="17" spans="2:11" ht="15" customHeight="1" thickBot="1">
      <c r="B17" s="84"/>
      <c r="C17" s="73"/>
      <c r="D17" s="8" t="s">
        <v>38</v>
      </c>
      <c r="E17" s="7">
        <f t="shared" si="1"/>
        <v>0</v>
      </c>
      <c r="F17" s="7"/>
      <c r="G17" s="7"/>
      <c r="H17" s="7"/>
      <c r="I17" s="7"/>
      <c r="J17" s="7"/>
      <c r="K17" s="7"/>
    </row>
    <row r="18" spans="2:11" ht="15.75" customHeight="1" thickBot="1">
      <c r="B18" s="84"/>
      <c r="C18" s="86"/>
      <c r="D18" s="105" t="s">
        <v>39</v>
      </c>
      <c r="E18" s="7">
        <f t="shared" si="1"/>
        <v>29.9</v>
      </c>
      <c r="F18" s="11">
        <f>F25+F32+F39</f>
        <v>6.5</v>
      </c>
      <c r="G18" s="11">
        <f>G25+G32+G39</f>
        <v>5.3</v>
      </c>
      <c r="H18" s="11">
        <f>H25+H32+H39</f>
        <v>5.3</v>
      </c>
      <c r="I18" s="7">
        <f>I25+I32+I39</f>
        <v>4.2</v>
      </c>
      <c r="J18" s="7">
        <f>J25+J32+J39</f>
        <v>3.4</v>
      </c>
      <c r="K18" s="11">
        <v>5.2</v>
      </c>
    </row>
    <row r="19" spans="2:11" ht="20.25" customHeight="1" thickTop="1">
      <c r="B19" s="84"/>
      <c r="C19" s="53" t="s">
        <v>12</v>
      </c>
      <c r="D19" s="4" t="s">
        <v>33</v>
      </c>
      <c r="E19" s="50">
        <f t="shared" si="1"/>
        <v>72.07</v>
      </c>
      <c r="F19" s="46">
        <f aca="true" t="shared" si="3" ref="F19:K19">SUM(F21:F25)</f>
        <v>11.200000000000001</v>
      </c>
      <c r="G19" s="46">
        <f t="shared" si="3"/>
        <v>16.3</v>
      </c>
      <c r="H19" s="46">
        <f t="shared" si="3"/>
        <v>11.9</v>
      </c>
      <c r="I19" s="46">
        <f t="shared" si="3"/>
        <v>11.8</v>
      </c>
      <c r="J19" s="46">
        <f t="shared" si="3"/>
        <v>6.4</v>
      </c>
      <c r="K19" s="46">
        <f t="shared" si="3"/>
        <v>14.469999999999999</v>
      </c>
    </row>
    <row r="20" spans="2:11" ht="18" customHeight="1" thickBot="1">
      <c r="B20" s="84"/>
      <c r="C20" s="32"/>
      <c r="D20" s="8" t="s">
        <v>34</v>
      </c>
      <c r="E20" s="36"/>
      <c r="F20" s="38"/>
      <c r="G20" s="38"/>
      <c r="H20" s="38"/>
      <c r="I20" s="38"/>
      <c r="J20" s="38"/>
      <c r="K20" s="38"/>
    </row>
    <row r="21" spans="2:11" ht="15.75" customHeight="1" thickBot="1">
      <c r="B21" s="84"/>
      <c r="C21" s="32"/>
      <c r="D21" s="8" t="s">
        <v>35</v>
      </c>
      <c r="E21" s="7">
        <f aca="true" t="shared" si="4" ref="E21:E26">SUM(F21:K21)</f>
        <v>19.46</v>
      </c>
      <c r="F21" s="7">
        <v>2.9</v>
      </c>
      <c r="G21" s="7">
        <v>5.7</v>
      </c>
      <c r="H21" s="7">
        <v>3.9</v>
      </c>
      <c r="I21" s="7">
        <v>2.9</v>
      </c>
      <c r="J21" s="7">
        <v>1.1</v>
      </c>
      <c r="K21" s="7">
        <v>2.96</v>
      </c>
    </row>
    <row r="22" spans="2:11" ht="15.75" customHeight="1" thickBot="1">
      <c r="B22" s="84"/>
      <c r="C22" s="32"/>
      <c r="D22" s="8" t="s">
        <v>36</v>
      </c>
      <c r="E22" s="7">
        <f t="shared" si="4"/>
        <v>28.299999999999997</v>
      </c>
      <c r="F22" s="7">
        <v>4.4</v>
      </c>
      <c r="G22" s="7">
        <v>5.1</v>
      </c>
      <c r="H22" s="7">
        <v>4</v>
      </c>
      <c r="I22" s="7">
        <v>4.9</v>
      </c>
      <c r="J22" s="7">
        <v>3.2</v>
      </c>
      <c r="K22" s="7">
        <v>6.7</v>
      </c>
    </row>
    <row r="23" spans="2:11" ht="15.75" customHeight="1" thickBot="1">
      <c r="B23" s="84"/>
      <c r="C23" s="32"/>
      <c r="D23" s="8" t="s">
        <v>37</v>
      </c>
      <c r="E23" s="7">
        <f t="shared" si="4"/>
        <v>2.41</v>
      </c>
      <c r="F23" s="7">
        <v>0.4</v>
      </c>
      <c r="G23" s="7">
        <v>0.5</v>
      </c>
      <c r="H23" s="7">
        <v>0.4</v>
      </c>
      <c r="I23" s="7">
        <v>0.4</v>
      </c>
      <c r="J23" s="7">
        <v>0.2</v>
      </c>
      <c r="K23" s="7">
        <v>0.51</v>
      </c>
    </row>
    <row r="24" spans="2:11" ht="15.75" customHeight="1" thickBot="1">
      <c r="B24" s="84"/>
      <c r="C24" s="32"/>
      <c r="D24" s="8" t="s">
        <v>38</v>
      </c>
      <c r="E24" s="7">
        <f t="shared" si="4"/>
        <v>0</v>
      </c>
      <c r="F24" s="7"/>
      <c r="G24" s="7"/>
      <c r="H24" s="7"/>
      <c r="I24" s="7"/>
      <c r="J24" s="7"/>
      <c r="K24" s="7"/>
    </row>
    <row r="25" spans="2:11" ht="15.75" customHeight="1" thickBot="1">
      <c r="B25" s="84"/>
      <c r="C25" s="42"/>
      <c r="D25" s="8" t="s">
        <v>39</v>
      </c>
      <c r="E25" s="7">
        <f t="shared" si="4"/>
        <v>21.9</v>
      </c>
      <c r="F25" s="7">
        <v>3.5</v>
      </c>
      <c r="G25" s="7">
        <v>5</v>
      </c>
      <c r="H25" s="7">
        <v>3.6</v>
      </c>
      <c r="I25" s="7">
        <v>3.6</v>
      </c>
      <c r="J25" s="7">
        <v>1.9</v>
      </c>
      <c r="K25" s="7">
        <v>4.3</v>
      </c>
    </row>
    <row r="26" spans="2:11" ht="19.5" customHeight="1" thickTop="1">
      <c r="B26" s="84"/>
      <c r="C26" s="53" t="s">
        <v>13</v>
      </c>
      <c r="D26" s="4" t="s">
        <v>33</v>
      </c>
      <c r="E26" s="35">
        <f t="shared" si="4"/>
        <v>24.200000000000003</v>
      </c>
      <c r="F26" s="37">
        <f aca="true" t="shared" si="5" ref="F26:K26">SUM(F28:F32)</f>
        <v>8.6</v>
      </c>
      <c r="G26" s="37">
        <f t="shared" si="5"/>
        <v>1.2</v>
      </c>
      <c r="H26" s="37">
        <f t="shared" si="5"/>
        <v>5.7</v>
      </c>
      <c r="I26" s="37">
        <f t="shared" si="5"/>
        <v>2.1</v>
      </c>
      <c r="J26" s="37">
        <f t="shared" si="5"/>
        <v>5</v>
      </c>
      <c r="K26" s="37">
        <f t="shared" si="5"/>
        <v>1.6</v>
      </c>
    </row>
    <row r="27" spans="2:11" ht="22.5" customHeight="1" thickBot="1">
      <c r="B27" s="84"/>
      <c r="C27" s="32"/>
      <c r="D27" s="8" t="s">
        <v>34</v>
      </c>
      <c r="E27" s="36"/>
      <c r="F27" s="38"/>
      <c r="G27" s="38"/>
      <c r="H27" s="38"/>
      <c r="I27" s="38"/>
      <c r="J27" s="38"/>
      <c r="K27" s="38"/>
    </row>
    <row r="28" spans="2:11" ht="15.75" customHeight="1" thickBot="1">
      <c r="B28" s="84"/>
      <c r="C28" s="32"/>
      <c r="D28" s="8" t="s">
        <v>35</v>
      </c>
      <c r="E28" s="7">
        <f aca="true" t="shared" si="6" ref="E28:E33">SUM(F28:K28)</f>
        <v>6.420000000000001</v>
      </c>
      <c r="F28" s="7">
        <v>2.5</v>
      </c>
      <c r="G28" s="7">
        <v>0.4</v>
      </c>
      <c r="H28" s="7">
        <v>1.8</v>
      </c>
      <c r="I28" s="7">
        <v>0.5</v>
      </c>
      <c r="J28" s="7">
        <v>0.9</v>
      </c>
      <c r="K28" s="7">
        <v>0.32</v>
      </c>
    </row>
    <row r="29" spans="2:11" ht="15.75" customHeight="1" thickBot="1">
      <c r="B29" s="84"/>
      <c r="C29" s="32"/>
      <c r="D29" s="8" t="s">
        <v>36</v>
      </c>
      <c r="E29" s="7">
        <f t="shared" si="6"/>
        <v>9.83</v>
      </c>
      <c r="F29" s="7">
        <v>3.4</v>
      </c>
      <c r="G29" s="7">
        <v>0.4</v>
      </c>
      <c r="H29" s="7">
        <v>2</v>
      </c>
      <c r="I29" s="7">
        <v>0.9</v>
      </c>
      <c r="J29" s="7">
        <v>2.4</v>
      </c>
      <c r="K29" s="7">
        <v>0.73</v>
      </c>
    </row>
    <row r="30" spans="2:11" ht="15.75" customHeight="1" thickBot="1">
      <c r="B30" s="84"/>
      <c r="C30" s="32"/>
      <c r="D30" s="8" t="s">
        <v>37</v>
      </c>
      <c r="E30" s="7">
        <f t="shared" si="6"/>
        <v>0.9500000000000002</v>
      </c>
      <c r="F30" s="7">
        <v>0.3</v>
      </c>
      <c r="G30" s="7">
        <v>0.1</v>
      </c>
      <c r="H30" s="7">
        <v>0.2</v>
      </c>
      <c r="I30" s="7">
        <v>0.1</v>
      </c>
      <c r="J30" s="7">
        <v>0.2</v>
      </c>
      <c r="K30" s="7">
        <v>0.05</v>
      </c>
    </row>
    <row r="31" spans="2:11" ht="15.75" customHeight="1" thickBot="1">
      <c r="B31" s="84"/>
      <c r="C31" s="32"/>
      <c r="D31" s="8" t="s">
        <v>38</v>
      </c>
      <c r="E31" s="7">
        <f t="shared" si="6"/>
        <v>0</v>
      </c>
      <c r="F31" s="7"/>
      <c r="G31" s="7"/>
      <c r="H31" s="7"/>
      <c r="I31" s="7"/>
      <c r="J31" s="7"/>
      <c r="K31" s="7">
        <v>0</v>
      </c>
    </row>
    <row r="32" spans="2:11" ht="15.75" customHeight="1" thickBot="1">
      <c r="B32" s="84"/>
      <c r="C32" s="42"/>
      <c r="D32" s="8" t="s">
        <v>39</v>
      </c>
      <c r="E32" s="7">
        <f t="shared" si="6"/>
        <v>6.999999999999999</v>
      </c>
      <c r="F32" s="7">
        <v>2.4</v>
      </c>
      <c r="G32" s="7">
        <v>0.3</v>
      </c>
      <c r="H32" s="7">
        <v>1.7</v>
      </c>
      <c r="I32" s="7">
        <v>0.6</v>
      </c>
      <c r="J32" s="7">
        <v>1.5</v>
      </c>
      <c r="K32" s="7">
        <v>0.5</v>
      </c>
    </row>
    <row r="33" spans="2:11" ht="21" customHeight="1" thickTop="1">
      <c r="B33" s="84"/>
      <c r="C33" s="53" t="s">
        <v>14</v>
      </c>
      <c r="D33" s="4" t="s">
        <v>33</v>
      </c>
      <c r="E33" s="35">
        <f t="shared" si="6"/>
        <v>3.26</v>
      </c>
      <c r="F33" s="37">
        <v>2</v>
      </c>
      <c r="G33" s="37">
        <f>SUM(G35:G39)</f>
        <v>0</v>
      </c>
      <c r="H33" s="37">
        <f>SUM(H35:H39)</f>
        <v>0</v>
      </c>
      <c r="I33" s="37">
        <f>SUM(I35:I39)</f>
        <v>0</v>
      </c>
      <c r="J33" s="37">
        <f>SUM(J35:J39)</f>
        <v>0</v>
      </c>
      <c r="K33" s="37">
        <f>SUM(K35:K39)</f>
        <v>1.26</v>
      </c>
    </row>
    <row r="34" spans="2:11" ht="18.75" customHeight="1" thickBot="1">
      <c r="B34" s="84"/>
      <c r="C34" s="32"/>
      <c r="D34" s="8" t="s">
        <v>34</v>
      </c>
      <c r="E34" s="36"/>
      <c r="F34" s="38"/>
      <c r="G34" s="38"/>
      <c r="H34" s="38"/>
      <c r="I34" s="38"/>
      <c r="J34" s="38"/>
      <c r="K34" s="38"/>
    </row>
    <row r="35" spans="2:11" ht="15.75" customHeight="1" thickBot="1">
      <c r="B35" s="84"/>
      <c r="C35" s="32"/>
      <c r="D35" s="8" t="s">
        <v>35</v>
      </c>
      <c r="E35" s="7">
        <f>SUM(F35:K35)</f>
        <v>0.75</v>
      </c>
      <c r="F35" s="7">
        <v>0.5</v>
      </c>
      <c r="G35" s="7">
        <v>0</v>
      </c>
      <c r="H35" s="7">
        <v>0</v>
      </c>
      <c r="I35" s="7">
        <v>0</v>
      </c>
      <c r="J35" s="7">
        <v>0</v>
      </c>
      <c r="K35" s="7">
        <v>0.25</v>
      </c>
    </row>
    <row r="36" spans="2:11" ht="15.75" customHeight="1" thickBot="1">
      <c r="B36" s="84"/>
      <c r="C36" s="32"/>
      <c r="D36" s="8" t="s">
        <v>36</v>
      </c>
      <c r="E36" s="7">
        <f>SUM(F36:K36)</f>
        <v>1.37</v>
      </c>
      <c r="F36" s="7">
        <v>0.8</v>
      </c>
      <c r="G36" s="7">
        <v>0</v>
      </c>
      <c r="H36" s="7">
        <v>0</v>
      </c>
      <c r="I36" s="7">
        <v>0</v>
      </c>
      <c r="J36" s="7">
        <v>0</v>
      </c>
      <c r="K36" s="7">
        <v>0.57</v>
      </c>
    </row>
    <row r="37" spans="2:11" ht="15.75" customHeight="1" thickBot="1">
      <c r="B37" s="84"/>
      <c r="C37" s="32"/>
      <c r="D37" s="8" t="s">
        <v>37</v>
      </c>
      <c r="E37" s="7">
        <v>0.14</v>
      </c>
      <c r="F37" s="7">
        <v>0.1</v>
      </c>
      <c r="G37" s="7">
        <v>0</v>
      </c>
      <c r="H37" s="7">
        <v>0</v>
      </c>
      <c r="I37" s="7">
        <v>0</v>
      </c>
      <c r="J37" s="7">
        <v>0</v>
      </c>
      <c r="K37" s="7">
        <v>0.04</v>
      </c>
    </row>
    <row r="38" spans="2:11" ht="15.75" customHeight="1" thickBot="1">
      <c r="B38" s="84"/>
      <c r="C38" s="32"/>
      <c r="D38" s="8" t="s">
        <v>38</v>
      </c>
      <c r="E38" s="7">
        <f>SUM(F38:K38)</f>
        <v>0</v>
      </c>
      <c r="F38" s="7"/>
      <c r="G38" s="7">
        <v>0</v>
      </c>
      <c r="H38" s="7"/>
      <c r="I38" s="7">
        <v>0</v>
      </c>
      <c r="J38" s="7"/>
      <c r="K38" s="7"/>
    </row>
    <row r="39" spans="2:11" ht="15.75" customHeight="1" thickBot="1">
      <c r="B39" s="44"/>
      <c r="C39" s="42"/>
      <c r="D39" s="8" t="s">
        <v>39</v>
      </c>
      <c r="E39" s="7">
        <f>SUM(F39:K39)</f>
        <v>1</v>
      </c>
      <c r="F39" s="7">
        <v>0.6</v>
      </c>
      <c r="G39" s="7">
        <v>0</v>
      </c>
      <c r="H39" s="7">
        <v>0</v>
      </c>
      <c r="I39" s="7">
        <v>0</v>
      </c>
      <c r="J39" s="7">
        <v>0</v>
      </c>
      <c r="K39" s="7">
        <v>0.4</v>
      </c>
    </row>
    <row r="40" spans="2:11" ht="56.25" customHeight="1">
      <c r="B40" s="31">
        <v>2</v>
      </c>
      <c r="C40" s="88" t="s">
        <v>58</v>
      </c>
      <c r="D40" s="4" t="s">
        <v>33</v>
      </c>
      <c r="E40" s="35">
        <f>SUM(F40:K40)</f>
        <v>77.97399999999999</v>
      </c>
      <c r="F40" s="37">
        <f aca="true" t="shared" si="7" ref="F40:K40">SUM(F43:F47)</f>
        <v>3.4239999999999995</v>
      </c>
      <c r="G40" s="37">
        <f t="shared" si="7"/>
        <v>40.3</v>
      </c>
      <c r="H40" s="37">
        <f t="shared" si="7"/>
        <v>4.749999999999999</v>
      </c>
      <c r="I40" s="37">
        <f t="shared" si="7"/>
        <v>29.5</v>
      </c>
      <c r="J40" s="37">
        <f t="shared" si="7"/>
        <v>0</v>
      </c>
      <c r="K40" s="37">
        <f t="shared" si="7"/>
        <v>0</v>
      </c>
    </row>
    <row r="41" spans="2:11" ht="32.25" customHeight="1">
      <c r="B41" s="32"/>
      <c r="C41" s="88" t="s">
        <v>59</v>
      </c>
      <c r="D41" s="4"/>
      <c r="E41" s="89"/>
      <c r="F41" s="90"/>
      <c r="G41" s="90"/>
      <c r="H41" s="90"/>
      <c r="I41" s="90"/>
      <c r="J41" s="90"/>
      <c r="K41" s="90"/>
    </row>
    <row r="42" spans="2:11" ht="18.75" customHeight="1" thickBot="1">
      <c r="B42" s="32"/>
      <c r="C42" s="88" t="s">
        <v>8</v>
      </c>
      <c r="D42" s="8" t="s">
        <v>40</v>
      </c>
      <c r="E42" s="36"/>
      <c r="F42" s="38"/>
      <c r="G42" s="38"/>
      <c r="H42" s="38"/>
      <c r="I42" s="38"/>
      <c r="J42" s="38"/>
      <c r="K42" s="38"/>
    </row>
    <row r="43" spans="2:11" ht="15.75" customHeight="1" thickBot="1">
      <c r="B43" s="32"/>
      <c r="C43" s="73"/>
      <c r="D43" s="8" t="s">
        <v>35</v>
      </c>
      <c r="E43" s="7">
        <f aca="true" t="shared" si="8" ref="E43:E48">SUM(F43:K43)</f>
        <v>18.29</v>
      </c>
      <c r="F43" s="7">
        <f aca="true" t="shared" si="9" ref="F43:K45">F50+F57</f>
        <v>1.39</v>
      </c>
      <c r="G43" s="7">
        <f t="shared" si="9"/>
        <v>5.9</v>
      </c>
      <c r="H43" s="7">
        <f t="shared" si="9"/>
        <v>3.3</v>
      </c>
      <c r="I43" s="7">
        <f t="shared" si="9"/>
        <v>7.7</v>
      </c>
      <c r="J43" s="7">
        <f t="shared" si="9"/>
        <v>0</v>
      </c>
      <c r="K43" s="7">
        <f t="shared" si="9"/>
        <v>0</v>
      </c>
    </row>
    <row r="44" spans="2:11" ht="15.75" customHeight="1" thickBot="1">
      <c r="B44" s="32"/>
      <c r="C44" s="73"/>
      <c r="D44" s="8" t="s">
        <v>36</v>
      </c>
      <c r="E44" s="7">
        <f t="shared" si="8"/>
        <v>58.9</v>
      </c>
      <c r="F44" s="7">
        <f t="shared" si="9"/>
        <v>2</v>
      </c>
      <c r="G44" s="7">
        <f t="shared" si="9"/>
        <v>34</v>
      </c>
      <c r="H44" s="7">
        <f t="shared" si="9"/>
        <v>1.4</v>
      </c>
      <c r="I44" s="7">
        <f t="shared" si="9"/>
        <v>21.5</v>
      </c>
      <c r="J44" s="7">
        <f t="shared" si="9"/>
        <v>0</v>
      </c>
      <c r="K44" s="7">
        <f t="shared" si="9"/>
        <v>0</v>
      </c>
    </row>
    <row r="45" spans="2:11" ht="15.75" customHeight="1" thickBot="1">
      <c r="B45" s="32"/>
      <c r="C45" s="73"/>
      <c r="D45" s="8" t="s">
        <v>37</v>
      </c>
      <c r="E45" s="7">
        <f t="shared" si="8"/>
        <v>0.784</v>
      </c>
      <c r="F45" s="7">
        <f t="shared" si="9"/>
        <v>0.034</v>
      </c>
      <c r="G45" s="7">
        <f t="shared" si="9"/>
        <v>0.4</v>
      </c>
      <c r="H45" s="7">
        <f t="shared" si="9"/>
        <v>0.05</v>
      </c>
      <c r="I45" s="7">
        <f t="shared" si="9"/>
        <v>0.3</v>
      </c>
      <c r="J45" s="7">
        <f t="shared" si="9"/>
        <v>0</v>
      </c>
      <c r="K45" s="7">
        <f t="shared" si="9"/>
        <v>0</v>
      </c>
    </row>
    <row r="46" spans="2:11" ht="15" customHeight="1" thickBot="1">
      <c r="B46" s="32"/>
      <c r="C46" s="73"/>
      <c r="D46" s="8" t="s">
        <v>38</v>
      </c>
      <c r="E46" s="7">
        <f t="shared" si="8"/>
        <v>0</v>
      </c>
      <c r="F46" s="7"/>
      <c r="G46" s="7"/>
      <c r="H46" s="7"/>
      <c r="I46" s="7"/>
      <c r="J46" s="7"/>
      <c r="K46" s="7"/>
    </row>
    <row r="47" spans="2:11" ht="15.75" customHeight="1" thickBot="1">
      <c r="B47" s="33"/>
      <c r="C47" s="74"/>
      <c r="D47" s="105" t="s">
        <v>39</v>
      </c>
      <c r="E47" s="7">
        <f t="shared" si="8"/>
        <v>0</v>
      </c>
      <c r="F47" s="11"/>
      <c r="G47" s="11"/>
      <c r="H47" s="11"/>
      <c r="I47" s="11"/>
      <c r="J47" s="11"/>
      <c r="K47" s="11"/>
    </row>
    <row r="48" spans="2:11" ht="21" customHeight="1" thickTop="1">
      <c r="B48" s="31"/>
      <c r="C48" s="91" t="s">
        <v>12</v>
      </c>
      <c r="D48" s="4" t="s">
        <v>33</v>
      </c>
      <c r="E48" s="50">
        <f t="shared" si="8"/>
        <v>43.724</v>
      </c>
      <c r="F48" s="46">
        <f aca="true" t="shared" si="10" ref="F48:K48">SUM(F50:F54)</f>
        <v>3.4239999999999995</v>
      </c>
      <c r="G48" s="46">
        <f t="shared" si="10"/>
        <v>40.3</v>
      </c>
      <c r="H48" s="46">
        <f t="shared" si="10"/>
        <v>0</v>
      </c>
      <c r="I48" s="46">
        <f t="shared" si="10"/>
        <v>0</v>
      </c>
      <c r="J48" s="46">
        <f t="shared" si="10"/>
        <v>0</v>
      </c>
      <c r="K48" s="46">
        <f t="shared" si="10"/>
        <v>0</v>
      </c>
    </row>
    <row r="49" spans="2:11" ht="17.25" customHeight="1" thickBot="1">
      <c r="B49" s="32"/>
      <c r="C49" s="92"/>
      <c r="D49" s="8" t="s">
        <v>34</v>
      </c>
      <c r="E49" s="36"/>
      <c r="F49" s="38"/>
      <c r="G49" s="38"/>
      <c r="H49" s="38"/>
      <c r="I49" s="38"/>
      <c r="J49" s="38"/>
      <c r="K49" s="38"/>
    </row>
    <row r="50" spans="2:11" ht="15.75" customHeight="1" thickBot="1">
      <c r="B50" s="32"/>
      <c r="C50" s="92"/>
      <c r="D50" s="8" t="s">
        <v>35</v>
      </c>
      <c r="E50" s="7">
        <f aca="true" t="shared" si="11" ref="E50:E55">SUM(F50:K50)</f>
        <v>7.29</v>
      </c>
      <c r="F50" s="7">
        <v>1.39</v>
      </c>
      <c r="G50" s="7">
        <v>5.9</v>
      </c>
      <c r="H50" s="7"/>
      <c r="I50" s="7"/>
      <c r="J50" s="7">
        <v>0</v>
      </c>
      <c r="K50" s="7"/>
    </row>
    <row r="51" spans="2:11" ht="15.75" customHeight="1" thickBot="1">
      <c r="B51" s="32"/>
      <c r="C51" s="92"/>
      <c r="D51" s="8" t="s">
        <v>36</v>
      </c>
      <c r="E51" s="7">
        <f t="shared" si="11"/>
        <v>36</v>
      </c>
      <c r="F51" s="7">
        <v>2</v>
      </c>
      <c r="G51" s="7">
        <v>34</v>
      </c>
      <c r="H51" s="7"/>
      <c r="I51" s="7"/>
      <c r="J51" s="7">
        <v>0</v>
      </c>
      <c r="K51" s="7"/>
    </row>
    <row r="52" spans="2:11" ht="15.75" customHeight="1" thickBot="1">
      <c r="B52" s="32"/>
      <c r="C52" s="92"/>
      <c r="D52" s="8" t="s">
        <v>37</v>
      </c>
      <c r="E52" s="7">
        <f t="shared" si="11"/>
        <v>0.43400000000000005</v>
      </c>
      <c r="F52" s="7">
        <v>0.034</v>
      </c>
      <c r="G52" s="7">
        <v>0.4</v>
      </c>
      <c r="H52" s="7"/>
      <c r="I52" s="7"/>
      <c r="J52" s="7">
        <v>0</v>
      </c>
      <c r="K52" s="7"/>
    </row>
    <row r="53" spans="2:11" ht="15.75" customHeight="1" thickBot="1">
      <c r="B53" s="32"/>
      <c r="C53" s="92"/>
      <c r="D53" s="8" t="s">
        <v>38</v>
      </c>
      <c r="E53" s="7">
        <f t="shared" si="11"/>
        <v>0</v>
      </c>
      <c r="F53" s="7"/>
      <c r="G53" s="7"/>
      <c r="H53" s="7"/>
      <c r="I53" s="7"/>
      <c r="J53" s="7"/>
      <c r="K53" s="7"/>
    </row>
    <row r="54" spans="2:11" ht="15.75" customHeight="1" thickBot="1">
      <c r="B54" s="33"/>
      <c r="C54" s="93"/>
      <c r="D54" s="8" t="s">
        <v>39</v>
      </c>
      <c r="E54" s="7">
        <f t="shared" si="11"/>
        <v>0</v>
      </c>
      <c r="F54" s="7"/>
      <c r="G54" s="7"/>
      <c r="H54" s="7"/>
      <c r="I54" s="7"/>
      <c r="J54" s="7"/>
      <c r="K54" s="7"/>
    </row>
    <row r="55" spans="2:11" ht="18.75" customHeight="1">
      <c r="B55" s="31"/>
      <c r="C55" s="91" t="s">
        <v>13</v>
      </c>
      <c r="D55" s="4" t="s">
        <v>33</v>
      </c>
      <c r="E55" s="35">
        <f t="shared" si="11"/>
        <v>34.25</v>
      </c>
      <c r="F55" s="37">
        <f aca="true" t="shared" si="12" ref="F55:K55">SUM(F57:F61)</f>
        <v>0</v>
      </c>
      <c r="G55" s="37">
        <f t="shared" si="12"/>
        <v>0</v>
      </c>
      <c r="H55" s="37">
        <f t="shared" si="12"/>
        <v>4.749999999999999</v>
      </c>
      <c r="I55" s="37">
        <f t="shared" si="12"/>
        <v>29.5</v>
      </c>
      <c r="J55" s="37">
        <f t="shared" si="12"/>
        <v>0</v>
      </c>
      <c r="K55" s="37">
        <f t="shared" si="12"/>
        <v>0</v>
      </c>
    </row>
    <row r="56" spans="2:11" ht="16.5" customHeight="1" thickBot="1">
      <c r="B56" s="32"/>
      <c r="C56" s="92"/>
      <c r="D56" s="8" t="s">
        <v>34</v>
      </c>
      <c r="E56" s="36"/>
      <c r="F56" s="38"/>
      <c r="G56" s="38"/>
      <c r="H56" s="38"/>
      <c r="I56" s="38"/>
      <c r="J56" s="38"/>
      <c r="K56" s="38"/>
    </row>
    <row r="57" spans="2:11" ht="15.75" customHeight="1" thickBot="1">
      <c r="B57" s="32"/>
      <c r="C57" s="92"/>
      <c r="D57" s="8" t="s">
        <v>35</v>
      </c>
      <c r="E57" s="7">
        <f aca="true" t="shared" si="13" ref="E57:E62">SUM(F57:K57)</f>
        <v>11</v>
      </c>
      <c r="F57" s="7"/>
      <c r="G57" s="7">
        <v>0</v>
      </c>
      <c r="H57" s="7">
        <v>3.3</v>
      </c>
      <c r="I57" s="7">
        <v>7.7</v>
      </c>
      <c r="J57" s="7">
        <v>0</v>
      </c>
      <c r="K57" s="7"/>
    </row>
    <row r="58" spans="2:11" ht="15.75" customHeight="1" thickBot="1">
      <c r="B58" s="32"/>
      <c r="C58" s="92"/>
      <c r="D58" s="8" t="s">
        <v>36</v>
      </c>
      <c r="E58" s="7">
        <f t="shared" si="13"/>
        <v>22.9</v>
      </c>
      <c r="F58" s="7"/>
      <c r="G58" s="7">
        <v>0</v>
      </c>
      <c r="H58" s="7">
        <v>1.4</v>
      </c>
      <c r="I58" s="7">
        <v>21.5</v>
      </c>
      <c r="J58" s="7">
        <v>0</v>
      </c>
      <c r="K58" s="7"/>
    </row>
    <row r="59" spans="2:11" ht="15.75" customHeight="1" thickBot="1">
      <c r="B59" s="32"/>
      <c r="C59" s="92"/>
      <c r="D59" s="8" t="s">
        <v>37</v>
      </c>
      <c r="E59" s="7">
        <f t="shared" si="13"/>
        <v>0.35</v>
      </c>
      <c r="F59" s="7"/>
      <c r="G59" s="7">
        <v>0</v>
      </c>
      <c r="H59" s="7">
        <v>0.05</v>
      </c>
      <c r="I59" s="7">
        <v>0.3</v>
      </c>
      <c r="J59" s="7">
        <v>0</v>
      </c>
      <c r="K59" s="7"/>
    </row>
    <row r="60" spans="2:11" ht="15.75" customHeight="1" thickBot="1">
      <c r="B60" s="32"/>
      <c r="C60" s="92"/>
      <c r="D60" s="8" t="s">
        <v>38</v>
      </c>
      <c r="E60" s="7">
        <f t="shared" si="13"/>
        <v>0</v>
      </c>
      <c r="F60" s="7"/>
      <c r="G60" s="7"/>
      <c r="H60" s="7"/>
      <c r="I60" s="7"/>
      <c r="J60" s="7"/>
      <c r="K60" s="7"/>
    </row>
    <row r="61" spans="2:11" ht="15" customHeight="1" thickBot="1">
      <c r="B61" s="42"/>
      <c r="C61" s="94"/>
      <c r="D61" s="8" t="s">
        <v>39</v>
      </c>
      <c r="E61" s="7">
        <f t="shared" si="13"/>
        <v>0</v>
      </c>
      <c r="F61" s="7"/>
      <c r="G61" s="7"/>
      <c r="H61" s="7"/>
      <c r="I61" s="7"/>
      <c r="J61" s="7"/>
      <c r="K61" s="7"/>
    </row>
    <row r="62" spans="2:11" ht="27.75" customHeight="1" thickTop="1">
      <c r="B62" s="53"/>
      <c r="C62" s="95" t="s">
        <v>53</v>
      </c>
      <c r="D62" s="4" t="s">
        <v>33</v>
      </c>
      <c r="E62" s="35">
        <f t="shared" si="13"/>
        <v>0</v>
      </c>
      <c r="F62" s="37"/>
      <c r="G62" s="37"/>
      <c r="H62" s="37"/>
      <c r="I62" s="37"/>
      <c r="J62" s="37"/>
      <c r="K62" s="37"/>
    </row>
    <row r="63" spans="2:11" ht="12.75" customHeight="1" thickBot="1">
      <c r="B63" s="32"/>
      <c r="C63" s="88" t="s">
        <v>41</v>
      </c>
      <c r="D63" s="8" t="s">
        <v>34</v>
      </c>
      <c r="E63" s="36"/>
      <c r="F63" s="38"/>
      <c r="G63" s="38"/>
      <c r="H63" s="38"/>
      <c r="I63" s="38"/>
      <c r="J63" s="38"/>
      <c r="K63" s="38"/>
    </row>
    <row r="64" spans="2:11" ht="15.75" customHeight="1" thickBot="1">
      <c r="B64" s="32"/>
      <c r="C64" s="73"/>
      <c r="D64" s="8" t="s">
        <v>35</v>
      </c>
      <c r="E64" s="7">
        <f aca="true" t="shared" si="14" ref="E64:E69">SUM(F64:K64)</f>
        <v>0</v>
      </c>
      <c r="F64" s="7"/>
      <c r="G64" s="7"/>
      <c r="H64" s="7"/>
      <c r="I64" s="7"/>
      <c r="J64" s="7"/>
      <c r="K64" s="7"/>
    </row>
    <row r="65" spans="2:11" ht="15.75" customHeight="1" thickBot="1">
      <c r="B65" s="32"/>
      <c r="C65" s="73"/>
      <c r="D65" s="8" t="s">
        <v>36</v>
      </c>
      <c r="E65" s="7">
        <f t="shared" si="14"/>
        <v>0</v>
      </c>
      <c r="F65" s="7"/>
      <c r="G65" s="7"/>
      <c r="H65" s="7"/>
      <c r="I65" s="7"/>
      <c r="J65" s="7"/>
      <c r="K65" s="7"/>
    </row>
    <row r="66" spans="2:11" ht="15.75" customHeight="1" thickBot="1">
      <c r="B66" s="32"/>
      <c r="C66" s="73"/>
      <c r="D66" s="8" t="s">
        <v>37</v>
      </c>
      <c r="E66" s="7">
        <f t="shared" si="14"/>
        <v>0</v>
      </c>
      <c r="F66" s="7"/>
      <c r="G66" s="7"/>
      <c r="H66" s="7"/>
      <c r="I66" s="7"/>
      <c r="J66" s="7"/>
      <c r="K66" s="7"/>
    </row>
    <row r="67" spans="2:11" ht="14.25" customHeight="1" thickBot="1">
      <c r="B67" s="32"/>
      <c r="C67" s="73"/>
      <c r="D67" s="8" t="s">
        <v>38</v>
      </c>
      <c r="E67" s="7">
        <f t="shared" si="14"/>
        <v>0</v>
      </c>
      <c r="F67" s="7"/>
      <c r="G67" s="7"/>
      <c r="H67" s="7"/>
      <c r="I67" s="7"/>
      <c r="J67" s="7"/>
      <c r="K67" s="7"/>
    </row>
    <row r="68" spans="2:11" ht="14.25" customHeight="1" thickBot="1">
      <c r="B68" s="42"/>
      <c r="C68" s="86"/>
      <c r="D68" s="105" t="s">
        <v>39</v>
      </c>
      <c r="E68" s="7">
        <f t="shared" si="14"/>
        <v>0</v>
      </c>
      <c r="F68" s="11"/>
      <c r="G68" s="11"/>
      <c r="H68" s="11"/>
      <c r="I68" s="11"/>
      <c r="J68" s="11"/>
      <c r="K68" s="11"/>
    </row>
    <row r="69" spans="2:11" ht="23.25" customHeight="1" thickTop="1">
      <c r="B69" s="53"/>
      <c r="C69" s="88" t="s">
        <v>54</v>
      </c>
      <c r="D69" s="4" t="s">
        <v>33</v>
      </c>
      <c r="E69" s="50">
        <f t="shared" si="14"/>
        <v>0</v>
      </c>
      <c r="F69" s="46">
        <f aca="true" t="shared" si="15" ref="F69:K69">SUM(F71:F75)</f>
        <v>0</v>
      </c>
      <c r="G69" s="46">
        <f t="shared" si="15"/>
        <v>0</v>
      </c>
      <c r="H69" s="46">
        <f t="shared" si="15"/>
        <v>0</v>
      </c>
      <c r="I69" s="46">
        <f t="shared" si="15"/>
        <v>0</v>
      </c>
      <c r="J69" s="46">
        <f t="shared" si="15"/>
        <v>0</v>
      </c>
      <c r="K69" s="46">
        <f t="shared" si="15"/>
        <v>0</v>
      </c>
    </row>
    <row r="70" spans="2:11" ht="15" customHeight="1" thickBot="1">
      <c r="B70" s="32"/>
      <c r="C70" s="88" t="s">
        <v>8</v>
      </c>
      <c r="D70" s="8" t="s">
        <v>34</v>
      </c>
      <c r="E70" s="36"/>
      <c r="F70" s="38"/>
      <c r="G70" s="38"/>
      <c r="H70" s="38"/>
      <c r="I70" s="38"/>
      <c r="J70" s="38"/>
      <c r="K70" s="38"/>
    </row>
    <row r="71" spans="2:11" ht="15.75" customHeight="1" thickBot="1">
      <c r="B71" s="32"/>
      <c r="C71" s="73"/>
      <c r="D71" s="8" t="s">
        <v>35</v>
      </c>
      <c r="E71" s="7">
        <f aca="true" t="shared" si="16" ref="E71:E76">SUM(F71:K71)</f>
        <v>0</v>
      </c>
      <c r="F71" s="7"/>
      <c r="G71" s="7"/>
      <c r="H71" s="7"/>
      <c r="I71" s="7"/>
      <c r="J71" s="7"/>
      <c r="K71" s="7"/>
    </row>
    <row r="72" spans="2:11" ht="15.75" customHeight="1" thickBot="1">
      <c r="B72" s="32"/>
      <c r="C72" s="73"/>
      <c r="D72" s="8" t="s">
        <v>36</v>
      </c>
      <c r="E72" s="7">
        <f t="shared" si="16"/>
        <v>0</v>
      </c>
      <c r="F72" s="7"/>
      <c r="G72" s="7"/>
      <c r="H72" s="7"/>
      <c r="I72" s="7"/>
      <c r="J72" s="7"/>
      <c r="K72" s="7"/>
    </row>
    <row r="73" spans="2:11" ht="15.75" customHeight="1" thickBot="1">
      <c r="B73" s="32"/>
      <c r="C73" s="73"/>
      <c r="D73" s="8" t="s">
        <v>37</v>
      </c>
      <c r="E73" s="7">
        <f t="shared" si="16"/>
        <v>0</v>
      </c>
      <c r="F73" s="7"/>
      <c r="G73" s="7"/>
      <c r="H73" s="7"/>
      <c r="I73" s="7"/>
      <c r="J73" s="7"/>
      <c r="K73" s="7"/>
    </row>
    <row r="74" spans="2:11" ht="15.75" customHeight="1" thickBot="1">
      <c r="B74" s="32"/>
      <c r="C74" s="73"/>
      <c r="D74" s="8" t="s">
        <v>38</v>
      </c>
      <c r="E74" s="7">
        <f t="shared" si="16"/>
        <v>0</v>
      </c>
      <c r="F74" s="7"/>
      <c r="G74" s="7"/>
      <c r="H74" s="7"/>
      <c r="I74" s="7"/>
      <c r="J74" s="7"/>
      <c r="K74" s="7"/>
    </row>
    <row r="75" spans="2:11" ht="15.75" customHeight="1" thickBot="1">
      <c r="B75" s="32"/>
      <c r="C75" s="73"/>
      <c r="D75" s="105" t="s">
        <v>39</v>
      </c>
      <c r="E75" s="7">
        <f t="shared" si="16"/>
        <v>0</v>
      </c>
      <c r="F75" s="11"/>
      <c r="G75" s="11"/>
      <c r="H75" s="11"/>
      <c r="I75" s="11"/>
      <c r="J75" s="11"/>
      <c r="K75" s="11"/>
    </row>
    <row r="76" spans="2:11" ht="19.5" customHeight="1" thickTop="1">
      <c r="B76" s="32"/>
      <c r="C76" s="96" t="s">
        <v>12</v>
      </c>
      <c r="D76" s="4" t="s">
        <v>33</v>
      </c>
      <c r="E76" s="50">
        <f t="shared" si="16"/>
        <v>0</v>
      </c>
      <c r="F76" s="46">
        <f aca="true" t="shared" si="17" ref="F76:K76">SUM(F78:F82)</f>
        <v>0</v>
      </c>
      <c r="G76" s="46">
        <f t="shared" si="17"/>
        <v>0</v>
      </c>
      <c r="H76" s="46">
        <f t="shared" si="17"/>
        <v>0</v>
      </c>
      <c r="I76" s="46">
        <f t="shared" si="17"/>
        <v>0</v>
      </c>
      <c r="J76" s="46">
        <f t="shared" si="17"/>
        <v>0</v>
      </c>
      <c r="K76" s="46">
        <f t="shared" si="17"/>
        <v>0</v>
      </c>
    </row>
    <row r="77" spans="2:11" ht="15" customHeight="1" thickBot="1">
      <c r="B77" s="32"/>
      <c r="C77" s="92"/>
      <c r="D77" s="8" t="s">
        <v>34</v>
      </c>
      <c r="E77" s="36"/>
      <c r="F77" s="38"/>
      <c r="G77" s="38"/>
      <c r="H77" s="38"/>
      <c r="I77" s="38"/>
      <c r="J77" s="38"/>
      <c r="K77" s="38"/>
    </row>
    <row r="78" spans="2:11" ht="15.75" customHeight="1" thickBot="1">
      <c r="B78" s="32"/>
      <c r="C78" s="92"/>
      <c r="D78" s="8" t="s">
        <v>35</v>
      </c>
      <c r="E78" s="7">
        <f aca="true" t="shared" si="18" ref="E78:E83">SUM(F78:K78)</f>
        <v>0</v>
      </c>
      <c r="F78" s="7"/>
      <c r="G78" s="7"/>
      <c r="H78" s="7"/>
      <c r="I78" s="7"/>
      <c r="J78" s="7">
        <v>0</v>
      </c>
      <c r="K78" s="7"/>
    </row>
    <row r="79" spans="2:11" ht="15.75" customHeight="1" thickBot="1">
      <c r="B79" s="32"/>
      <c r="C79" s="92"/>
      <c r="D79" s="8" t="s">
        <v>36</v>
      </c>
      <c r="E79" s="7">
        <f t="shared" si="18"/>
        <v>0</v>
      </c>
      <c r="F79" s="7"/>
      <c r="G79" s="7"/>
      <c r="H79" s="7"/>
      <c r="I79" s="7"/>
      <c r="J79" s="7">
        <v>0</v>
      </c>
      <c r="K79" s="7"/>
    </row>
    <row r="80" spans="2:11" ht="15.75" customHeight="1" thickBot="1">
      <c r="B80" s="32"/>
      <c r="C80" s="92"/>
      <c r="D80" s="8" t="s">
        <v>37</v>
      </c>
      <c r="E80" s="7">
        <f t="shared" si="18"/>
        <v>0</v>
      </c>
      <c r="F80" s="7"/>
      <c r="G80" s="7"/>
      <c r="H80" s="7"/>
      <c r="I80" s="7"/>
      <c r="J80" s="7"/>
      <c r="K80" s="7"/>
    </row>
    <row r="81" spans="2:11" ht="15.75" customHeight="1" thickBot="1">
      <c r="B81" s="32"/>
      <c r="C81" s="92"/>
      <c r="D81" s="8" t="s">
        <v>38</v>
      </c>
      <c r="E81" s="7">
        <f t="shared" si="18"/>
        <v>0</v>
      </c>
      <c r="F81" s="7"/>
      <c r="G81" s="7"/>
      <c r="H81" s="7"/>
      <c r="I81" s="7"/>
      <c r="J81" s="7">
        <v>0</v>
      </c>
      <c r="K81" s="7"/>
    </row>
    <row r="82" spans="2:11" ht="15.75" customHeight="1" thickBot="1">
      <c r="B82" s="33"/>
      <c r="C82" s="94"/>
      <c r="D82" s="8" t="s">
        <v>39</v>
      </c>
      <c r="E82" s="7">
        <f t="shared" si="18"/>
        <v>0</v>
      </c>
      <c r="F82" s="7"/>
      <c r="G82" s="7"/>
      <c r="H82" s="7"/>
      <c r="I82" s="7"/>
      <c r="J82" s="7"/>
      <c r="K82" s="7"/>
    </row>
    <row r="83" spans="2:11" ht="35.25" customHeight="1" thickTop="1">
      <c r="B83" s="31"/>
      <c r="C83" s="95" t="s">
        <v>55</v>
      </c>
      <c r="D83" s="4" t="s">
        <v>33</v>
      </c>
      <c r="E83" s="35">
        <f t="shared" si="18"/>
        <v>0</v>
      </c>
      <c r="F83" s="37"/>
      <c r="G83" s="37"/>
      <c r="H83" s="37"/>
      <c r="I83" s="37"/>
      <c r="J83" s="37"/>
      <c r="K83" s="37"/>
    </row>
    <row r="84" spans="2:11" ht="17.25" customHeight="1" thickBot="1">
      <c r="B84" s="32"/>
      <c r="C84" s="88" t="s">
        <v>42</v>
      </c>
      <c r="D84" s="8" t="s">
        <v>34</v>
      </c>
      <c r="E84" s="36"/>
      <c r="F84" s="38"/>
      <c r="G84" s="38"/>
      <c r="H84" s="38"/>
      <c r="I84" s="38"/>
      <c r="J84" s="38"/>
      <c r="K84" s="38"/>
    </row>
    <row r="85" spans="2:11" ht="15.75" customHeight="1" thickBot="1">
      <c r="B85" s="32"/>
      <c r="C85" s="73"/>
      <c r="D85" s="8" t="s">
        <v>35</v>
      </c>
      <c r="E85" s="7">
        <f aca="true" t="shared" si="19" ref="E85:E90">SUM(F85:K85)</f>
        <v>0</v>
      </c>
      <c r="F85" s="7"/>
      <c r="G85" s="7"/>
      <c r="H85" s="7"/>
      <c r="I85" s="7"/>
      <c r="J85" s="7"/>
      <c r="K85" s="7"/>
    </row>
    <row r="86" spans="2:11" ht="15" customHeight="1" thickBot="1">
      <c r="B86" s="32"/>
      <c r="C86" s="73"/>
      <c r="D86" s="8" t="s">
        <v>36</v>
      </c>
      <c r="E86" s="7">
        <f t="shared" si="19"/>
        <v>0</v>
      </c>
      <c r="F86" s="7"/>
      <c r="G86" s="7"/>
      <c r="H86" s="7"/>
      <c r="I86" s="7"/>
      <c r="J86" s="7"/>
      <c r="K86" s="7"/>
    </row>
    <row r="87" spans="2:11" ht="15.75" customHeight="1" thickBot="1">
      <c r="B87" s="32"/>
      <c r="C87" s="73"/>
      <c r="D87" s="8" t="s">
        <v>37</v>
      </c>
      <c r="E87" s="7">
        <f t="shared" si="19"/>
        <v>0</v>
      </c>
      <c r="F87" s="7"/>
      <c r="G87" s="7"/>
      <c r="H87" s="7"/>
      <c r="I87" s="7"/>
      <c r="J87" s="7"/>
      <c r="K87" s="7"/>
    </row>
    <row r="88" spans="2:11" ht="15" customHeight="1" thickBot="1">
      <c r="B88" s="32"/>
      <c r="C88" s="73"/>
      <c r="D88" s="8" t="s">
        <v>38</v>
      </c>
      <c r="E88" s="7">
        <f t="shared" si="19"/>
        <v>0</v>
      </c>
      <c r="F88" s="7"/>
      <c r="G88" s="7"/>
      <c r="H88" s="7"/>
      <c r="I88" s="7"/>
      <c r="J88" s="7"/>
      <c r="K88" s="7"/>
    </row>
    <row r="89" spans="2:11" ht="15" customHeight="1" thickBot="1">
      <c r="B89" s="33"/>
      <c r="C89" s="86"/>
      <c r="D89" s="105" t="s">
        <v>39</v>
      </c>
      <c r="E89" s="7">
        <f t="shared" si="19"/>
        <v>0</v>
      </c>
      <c r="F89" s="11"/>
      <c r="G89" s="11"/>
      <c r="H89" s="11"/>
      <c r="I89" s="11"/>
      <c r="J89" s="11"/>
      <c r="K89" s="11"/>
    </row>
    <row r="90" spans="2:11" ht="24.75" customHeight="1" thickTop="1">
      <c r="B90" s="53"/>
      <c r="C90" s="61" t="s">
        <v>64</v>
      </c>
      <c r="D90" s="4" t="s">
        <v>33</v>
      </c>
      <c r="E90" s="50">
        <f t="shared" si="19"/>
        <v>39.77</v>
      </c>
      <c r="F90" s="46">
        <f aca="true" t="shared" si="20" ref="F90:K90">SUM(F92:F96)</f>
        <v>0</v>
      </c>
      <c r="G90" s="46">
        <f t="shared" si="20"/>
        <v>8.17</v>
      </c>
      <c r="H90" s="46">
        <f t="shared" si="20"/>
        <v>0</v>
      </c>
      <c r="I90" s="46">
        <f t="shared" si="20"/>
        <v>0</v>
      </c>
      <c r="J90" s="46">
        <f t="shared" si="20"/>
        <v>1.1</v>
      </c>
      <c r="K90" s="46">
        <f t="shared" si="20"/>
        <v>30.500000000000004</v>
      </c>
    </row>
    <row r="91" spans="2:11" ht="15" customHeight="1" thickBot="1">
      <c r="B91" s="32"/>
      <c r="C91" s="84"/>
      <c r="D91" s="8" t="s">
        <v>34</v>
      </c>
      <c r="E91" s="36"/>
      <c r="F91" s="38"/>
      <c r="G91" s="38"/>
      <c r="H91" s="38"/>
      <c r="I91" s="38"/>
      <c r="J91" s="38"/>
      <c r="K91" s="38"/>
    </row>
    <row r="92" spans="2:11" ht="18.75" customHeight="1" thickBot="1">
      <c r="B92" s="32"/>
      <c r="C92" s="84"/>
      <c r="D92" s="8" t="s">
        <v>35</v>
      </c>
      <c r="E92" s="7">
        <f aca="true" t="shared" si="21" ref="E92:E97">SUM(F92:K92)</f>
        <v>21.200000000000003</v>
      </c>
      <c r="F92" s="7"/>
      <c r="G92" s="7">
        <f aca="true" t="shared" si="22" ref="G92:J96">G99</f>
        <v>5.1</v>
      </c>
      <c r="H92" s="7">
        <f t="shared" si="22"/>
        <v>0</v>
      </c>
      <c r="I92" s="7">
        <f t="shared" si="22"/>
        <v>0</v>
      </c>
      <c r="J92" s="7">
        <f t="shared" si="22"/>
        <v>0</v>
      </c>
      <c r="K92" s="7">
        <f>K99+K106</f>
        <v>16.1</v>
      </c>
    </row>
    <row r="93" spans="2:11" ht="22.5" customHeight="1" thickBot="1">
      <c r="B93" s="32"/>
      <c r="C93" s="84"/>
      <c r="D93" s="8" t="s">
        <v>36</v>
      </c>
      <c r="E93" s="7">
        <f t="shared" si="21"/>
        <v>14.3</v>
      </c>
      <c r="F93" s="7"/>
      <c r="G93" s="7">
        <f t="shared" si="22"/>
        <v>2.2</v>
      </c>
      <c r="H93" s="7">
        <f t="shared" si="22"/>
        <v>0</v>
      </c>
      <c r="I93" s="7">
        <f t="shared" si="22"/>
        <v>0</v>
      </c>
      <c r="J93" s="7">
        <f t="shared" si="22"/>
        <v>0</v>
      </c>
      <c r="K93" s="7">
        <f>K100+K107</f>
        <v>12.1</v>
      </c>
    </row>
    <row r="94" spans="2:11" ht="21" customHeight="1" thickBot="1">
      <c r="B94" s="32"/>
      <c r="C94" s="84"/>
      <c r="D94" s="8" t="s">
        <v>37</v>
      </c>
      <c r="E94" s="7">
        <f t="shared" si="21"/>
        <v>2.3</v>
      </c>
      <c r="F94" s="7"/>
      <c r="G94" s="7">
        <f t="shared" si="22"/>
        <v>0</v>
      </c>
      <c r="H94" s="7">
        <f t="shared" si="22"/>
        <v>0</v>
      </c>
      <c r="I94" s="7">
        <f t="shared" si="22"/>
        <v>0</v>
      </c>
      <c r="J94" s="7">
        <f t="shared" si="22"/>
        <v>0</v>
      </c>
      <c r="K94" s="7">
        <f>K101+K108</f>
        <v>2.3</v>
      </c>
    </row>
    <row r="95" spans="2:11" ht="16.5" customHeight="1" thickBot="1">
      <c r="B95" s="32"/>
      <c r="C95" s="84"/>
      <c r="D95" s="8" t="s">
        <v>38</v>
      </c>
      <c r="E95" s="7">
        <f t="shared" si="21"/>
        <v>0.07</v>
      </c>
      <c r="F95" s="7"/>
      <c r="G95" s="7">
        <f t="shared" si="22"/>
        <v>0.07</v>
      </c>
      <c r="H95" s="7">
        <f t="shared" si="22"/>
        <v>0</v>
      </c>
      <c r="I95" s="7">
        <f t="shared" si="22"/>
        <v>0</v>
      </c>
      <c r="J95" s="7">
        <f t="shared" si="22"/>
        <v>0</v>
      </c>
      <c r="K95" s="7">
        <f>K102+K109</f>
        <v>0</v>
      </c>
    </row>
    <row r="96" spans="2:11" ht="18" customHeight="1" thickBot="1">
      <c r="B96" s="32"/>
      <c r="C96" s="84"/>
      <c r="D96" s="105" t="s">
        <v>39</v>
      </c>
      <c r="E96" s="7">
        <f t="shared" si="21"/>
        <v>1.9000000000000001</v>
      </c>
      <c r="F96" s="11"/>
      <c r="G96" s="11">
        <f t="shared" si="22"/>
        <v>0.8</v>
      </c>
      <c r="H96" s="11">
        <f t="shared" si="22"/>
        <v>0</v>
      </c>
      <c r="I96" s="11">
        <f t="shared" si="22"/>
        <v>0</v>
      </c>
      <c r="J96" s="11">
        <v>1.1</v>
      </c>
      <c r="K96" s="7">
        <f>K103+K110</f>
        <v>0</v>
      </c>
    </row>
    <row r="97" spans="2:11" ht="16.5" customHeight="1" thickTop="1">
      <c r="B97" s="55"/>
      <c r="C97" s="97" t="s">
        <v>12</v>
      </c>
      <c r="D97" s="4" t="s">
        <v>33</v>
      </c>
      <c r="E97" s="50">
        <f t="shared" si="21"/>
        <v>8.17</v>
      </c>
      <c r="F97" s="46">
        <f aca="true" t="shared" si="23" ref="F97:K97">SUM(F99:F103)</f>
        <v>0</v>
      </c>
      <c r="G97" s="46">
        <f t="shared" si="23"/>
        <v>8.17</v>
      </c>
      <c r="H97" s="46">
        <f t="shared" si="23"/>
        <v>0</v>
      </c>
      <c r="I97" s="46">
        <f t="shared" si="23"/>
        <v>0</v>
      </c>
      <c r="J97" s="46">
        <f t="shared" si="23"/>
        <v>0</v>
      </c>
      <c r="K97" s="46">
        <f t="shared" si="23"/>
        <v>0</v>
      </c>
    </row>
    <row r="98" spans="2:11" ht="13.5" customHeight="1" thickBot="1">
      <c r="B98" s="55"/>
      <c r="C98" s="98"/>
      <c r="D98" s="8" t="s">
        <v>34</v>
      </c>
      <c r="E98" s="36"/>
      <c r="F98" s="38"/>
      <c r="G98" s="38"/>
      <c r="H98" s="38"/>
      <c r="I98" s="38"/>
      <c r="J98" s="38"/>
      <c r="K98" s="38"/>
    </row>
    <row r="99" spans="2:11" ht="15.75" customHeight="1" thickBot="1">
      <c r="B99" s="55"/>
      <c r="C99" s="98"/>
      <c r="D99" s="8" t="s">
        <v>35</v>
      </c>
      <c r="E99" s="7">
        <f aca="true" t="shared" si="24" ref="E99:E104">SUM(F99:K99)</f>
        <v>5.1</v>
      </c>
      <c r="F99" s="7"/>
      <c r="G99" s="7">
        <v>5.1</v>
      </c>
      <c r="H99" s="7">
        <v>0</v>
      </c>
      <c r="I99" s="7">
        <v>0</v>
      </c>
      <c r="J99" s="7"/>
      <c r="K99" s="7"/>
    </row>
    <row r="100" spans="2:11" ht="16.5" customHeight="1" thickBot="1">
      <c r="B100" s="55"/>
      <c r="C100" s="98"/>
      <c r="D100" s="8" t="s">
        <v>36</v>
      </c>
      <c r="E100" s="7">
        <f t="shared" si="24"/>
        <v>2.2</v>
      </c>
      <c r="F100" s="7"/>
      <c r="G100" s="7">
        <v>2.2</v>
      </c>
      <c r="H100" s="7">
        <v>0</v>
      </c>
      <c r="I100" s="7">
        <v>0</v>
      </c>
      <c r="J100" s="7"/>
      <c r="K100" s="7"/>
    </row>
    <row r="101" spans="2:11" ht="15.75" customHeight="1" thickBot="1">
      <c r="B101" s="55"/>
      <c r="C101" s="98"/>
      <c r="D101" s="8" t="s">
        <v>37</v>
      </c>
      <c r="E101" s="7">
        <f t="shared" si="24"/>
        <v>0</v>
      </c>
      <c r="F101" s="7"/>
      <c r="G101" s="7"/>
      <c r="H101" s="7">
        <v>0</v>
      </c>
      <c r="I101" s="7">
        <v>0</v>
      </c>
      <c r="J101" s="7"/>
      <c r="K101" s="7"/>
    </row>
    <row r="102" spans="2:11" ht="15.75" customHeight="1" thickBot="1">
      <c r="B102" s="55"/>
      <c r="C102" s="98"/>
      <c r="D102" s="8" t="s">
        <v>38</v>
      </c>
      <c r="E102" s="7">
        <f t="shared" si="24"/>
        <v>0.07</v>
      </c>
      <c r="F102" s="7"/>
      <c r="G102" s="7">
        <v>0.07</v>
      </c>
      <c r="H102" s="7">
        <v>0</v>
      </c>
      <c r="I102" s="7">
        <v>0</v>
      </c>
      <c r="J102" s="7"/>
      <c r="K102" s="7"/>
    </row>
    <row r="103" spans="2:11" ht="16.5" customHeight="1" thickBot="1">
      <c r="B103" s="56"/>
      <c r="C103" s="99"/>
      <c r="D103" s="8" t="s">
        <v>39</v>
      </c>
      <c r="E103" s="7">
        <f t="shared" si="24"/>
        <v>0.8</v>
      </c>
      <c r="F103" s="7"/>
      <c r="G103" s="7">
        <v>0.8</v>
      </c>
      <c r="H103" s="7">
        <v>0</v>
      </c>
      <c r="I103" s="7">
        <v>0</v>
      </c>
      <c r="J103" s="7"/>
      <c r="K103" s="7"/>
    </row>
    <row r="104" spans="2:11" ht="16.5" customHeight="1" thickTop="1">
      <c r="B104" s="47"/>
      <c r="C104" s="100" t="s">
        <v>13</v>
      </c>
      <c r="D104" s="51" t="s">
        <v>60</v>
      </c>
      <c r="E104" s="50">
        <f t="shared" si="24"/>
        <v>31.600000000000005</v>
      </c>
      <c r="F104" s="46">
        <f aca="true" t="shared" si="25" ref="F104:K104">SUM(F106:F110)</f>
        <v>0</v>
      </c>
      <c r="G104" s="46">
        <f t="shared" si="25"/>
        <v>0</v>
      </c>
      <c r="H104" s="46">
        <f t="shared" si="25"/>
        <v>0</v>
      </c>
      <c r="I104" s="46">
        <f t="shared" si="25"/>
        <v>0</v>
      </c>
      <c r="J104" s="46">
        <f t="shared" si="25"/>
        <v>1.1</v>
      </c>
      <c r="K104" s="46">
        <f t="shared" si="25"/>
        <v>30.500000000000004</v>
      </c>
    </row>
    <row r="105" spans="2:11" ht="16.5" customHeight="1" thickBot="1">
      <c r="B105" s="48"/>
      <c r="C105" s="101"/>
      <c r="D105" s="52"/>
      <c r="E105" s="36"/>
      <c r="F105" s="38"/>
      <c r="G105" s="38"/>
      <c r="H105" s="38"/>
      <c r="I105" s="38"/>
      <c r="J105" s="38"/>
      <c r="K105" s="38"/>
    </row>
    <row r="106" spans="2:11" ht="16.5" customHeight="1" thickBot="1">
      <c r="B106" s="48"/>
      <c r="C106" s="101"/>
      <c r="D106" s="8" t="s">
        <v>35</v>
      </c>
      <c r="E106" s="7">
        <f aca="true" t="shared" si="26" ref="E106:E111">SUM(F106:K106)</f>
        <v>16.1</v>
      </c>
      <c r="F106" s="21"/>
      <c r="G106" s="21"/>
      <c r="H106" s="21"/>
      <c r="I106" s="21"/>
      <c r="J106" s="21"/>
      <c r="K106" s="21">
        <v>16.1</v>
      </c>
    </row>
    <row r="107" spans="2:11" ht="16.5" customHeight="1" thickBot="1">
      <c r="B107" s="48"/>
      <c r="C107" s="101"/>
      <c r="D107" s="8" t="s">
        <v>36</v>
      </c>
      <c r="E107" s="7">
        <f t="shared" si="26"/>
        <v>12.1</v>
      </c>
      <c r="F107" s="21"/>
      <c r="G107" s="21"/>
      <c r="H107" s="21"/>
      <c r="I107" s="21"/>
      <c r="J107" s="21"/>
      <c r="K107" s="21">
        <v>12.1</v>
      </c>
    </row>
    <row r="108" spans="2:11" ht="16.5" customHeight="1" thickBot="1">
      <c r="B108" s="48"/>
      <c r="C108" s="101"/>
      <c r="D108" s="8" t="s">
        <v>37</v>
      </c>
      <c r="E108" s="7">
        <f t="shared" si="26"/>
        <v>2.3</v>
      </c>
      <c r="F108" s="21"/>
      <c r="G108" s="21"/>
      <c r="H108" s="21"/>
      <c r="I108" s="21"/>
      <c r="J108" s="21"/>
      <c r="K108" s="21">
        <v>2.3</v>
      </c>
    </row>
    <row r="109" spans="2:11" ht="16.5" customHeight="1" thickBot="1">
      <c r="B109" s="48"/>
      <c r="C109" s="101"/>
      <c r="D109" s="8" t="s">
        <v>38</v>
      </c>
      <c r="E109" s="7">
        <f t="shared" si="26"/>
        <v>0</v>
      </c>
      <c r="F109" s="21"/>
      <c r="G109" s="21"/>
      <c r="H109" s="21"/>
      <c r="I109" s="21"/>
      <c r="J109" s="21"/>
      <c r="K109" s="21"/>
    </row>
    <row r="110" spans="2:11" ht="16.5" customHeight="1" thickBot="1">
      <c r="B110" s="49"/>
      <c r="C110" s="102"/>
      <c r="D110" s="8" t="s">
        <v>39</v>
      </c>
      <c r="E110" s="7">
        <f t="shared" si="26"/>
        <v>1.1</v>
      </c>
      <c r="F110" s="22"/>
      <c r="G110" s="22"/>
      <c r="H110" s="22"/>
      <c r="I110" s="22"/>
      <c r="J110" s="22">
        <v>1.1</v>
      </c>
      <c r="K110" s="22">
        <v>0</v>
      </c>
    </row>
    <row r="111" spans="2:11" ht="19.5" customHeight="1">
      <c r="B111" s="31"/>
      <c r="C111" s="32" t="s">
        <v>56</v>
      </c>
      <c r="D111" s="4" t="s">
        <v>33</v>
      </c>
      <c r="E111" s="89">
        <f t="shared" si="26"/>
        <v>0</v>
      </c>
      <c r="F111" s="90"/>
      <c r="G111" s="90"/>
      <c r="H111" s="90"/>
      <c r="I111" s="90"/>
      <c r="J111" s="90"/>
      <c r="K111" s="90"/>
    </row>
    <row r="112" spans="2:11" ht="14.25" customHeight="1" thickBot="1">
      <c r="B112" s="32"/>
      <c r="C112" s="32"/>
      <c r="D112" s="8" t="s">
        <v>34</v>
      </c>
      <c r="E112" s="36"/>
      <c r="F112" s="38"/>
      <c r="G112" s="38"/>
      <c r="H112" s="38"/>
      <c r="I112" s="38"/>
      <c r="J112" s="38"/>
      <c r="K112" s="38"/>
    </row>
    <row r="113" spans="2:11" ht="15.75" customHeight="1" thickBot="1">
      <c r="B113" s="32"/>
      <c r="C113" s="32"/>
      <c r="D113" s="8" t="s">
        <v>35</v>
      </c>
      <c r="E113" s="7">
        <f>SUM(F113:K113)</f>
        <v>0</v>
      </c>
      <c r="F113" s="7"/>
      <c r="G113" s="7"/>
      <c r="H113" s="7"/>
      <c r="I113" s="7"/>
      <c r="J113" s="7"/>
      <c r="K113" s="7"/>
    </row>
    <row r="114" spans="2:11" ht="15.75" customHeight="1" thickBot="1">
      <c r="B114" s="32"/>
      <c r="C114" s="32"/>
      <c r="D114" s="8" t="s">
        <v>36</v>
      </c>
      <c r="E114" s="7">
        <f>SUM(F114:K114)</f>
        <v>0</v>
      </c>
      <c r="F114" s="7"/>
      <c r="G114" s="7"/>
      <c r="H114" s="7"/>
      <c r="I114" s="7"/>
      <c r="J114" s="7"/>
      <c r="K114" s="7"/>
    </row>
    <row r="115" spans="2:11" ht="14.25" customHeight="1" thickBot="1">
      <c r="B115" s="32"/>
      <c r="C115" s="32"/>
      <c r="D115" s="8" t="s">
        <v>37</v>
      </c>
      <c r="E115" s="7">
        <f>SUM(F115:K115)</f>
        <v>0</v>
      </c>
      <c r="F115" s="7"/>
      <c r="G115" s="7"/>
      <c r="H115" s="7"/>
      <c r="I115" s="7"/>
      <c r="J115" s="7"/>
      <c r="K115" s="7"/>
    </row>
    <row r="116" spans="2:11" ht="15.75" customHeight="1" thickBot="1">
      <c r="B116" s="32"/>
      <c r="C116" s="32"/>
      <c r="D116" s="8" t="s">
        <v>38</v>
      </c>
      <c r="E116" s="7">
        <f>SUM(F116:K116)</f>
        <v>0</v>
      </c>
      <c r="F116" s="7"/>
      <c r="G116" s="7"/>
      <c r="H116" s="7"/>
      <c r="I116" s="7"/>
      <c r="J116" s="7"/>
      <c r="K116" s="7"/>
    </row>
    <row r="117" spans="2:11" ht="15.75" customHeight="1" thickBot="1">
      <c r="B117" s="33"/>
      <c r="C117" s="42"/>
      <c r="D117" s="105" t="s">
        <v>39</v>
      </c>
      <c r="E117" s="7">
        <f>SUM(F117:K117)</f>
        <v>0</v>
      </c>
      <c r="F117" s="11"/>
      <c r="G117" s="11"/>
      <c r="H117" s="11"/>
      <c r="I117" s="11"/>
      <c r="J117" s="11"/>
      <c r="K117" s="11"/>
    </row>
    <row r="118" spans="2:11" ht="24.75" customHeight="1" thickTop="1">
      <c r="B118" s="31"/>
      <c r="C118" s="53" t="s">
        <v>57</v>
      </c>
      <c r="D118" s="4" t="s">
        <v>33</v>
      </c>
      <c r="E118" s="35">
        <f>SUM(F125:K125)</f>
        <v>2.409</v>
      </c>
      <c r="F118" s="103">
        <v>0.299</v>
      </c>
      <c r="G118" s="46">
        <v>0.65</v>
      </c>
      <c r="H118" s="46">
        <f>SUM(H120:H124)</f>
        <v>0</v>
      </c>
      <c r="I118" s="46">
        <f>SUM(I120:I124)</f>
        <v>0.47000000000000003</v>
      </c>
      <c r="J118" s="46">
        <f>SUM(J120:J124)</f>
        <v>0.9899999999999999</v>
      </c>
      <c r="K118" s="46">
        <f>SUM(K120:K124)</f>
        <v>0</v>
      </c>
    </row>
    <row r="119" spans="2:11" ht="15" customHeight="1" thickBot="1">
      <c r="B119" s="32"/>
      <c r="C119" s="32"/>
      <c r="D119" s="8" t="s">
        <v>34</v>
      </c>
      <c r="E119" s="36"/>
      <c r="F119" s="104"/>
      <c r="G119" s="38"/>
      <c r="H119" s="38"/>
      <c r="I119" s="38"/>
      <c r="J119" s="38"/>
      <c r="K119" s="38"/>
    </row>
    <row r="120" spans="2:11" ht="15.75" customHeight="1" thickBot="1">
      <c r="B120" s="32"/>
      <c r="C120" s="32"/>
      <c r="D120" s="8" t="s">
        <v>35</v>
      </c>
      <c r="E120" s="7">
        <f>SUM(F120:K120)</f>
        <v>0.633</v>
      </c>
      <c r="F120" s="7">
        <f aca="true" t="shared" si="27" ref="F120:K120">SUM(F127+F134)</f>
        <v>0.073</v>
      </c>
      <c r="G120" s="7">
        <f t="shared" si="27"/>
        <v>0.2</v>
      </c>
      <c r="H120" s="7">
        <f t="shared" si="27"/>
        <v>0</v>
      </c>
      <c r="I120" s="7">
        <f t="shared" si="27"/>
        <v>0.2</v>
      </c>
      <c r="J120" s="7">
        <f aca="true" t="shared" si="28" ref="F120:K124">SUM(J127+J134)</f>
        <v>0.16</v>
      </c>
      <c r="K120" s="7">
        <f t="shared" si="27"/>
        <v>0</v>
      </c>
    </row>
    <row r="121" spans="2:11" ht="15.75" customHeight="1" thickBot="1">
      <c r="B121" s="32"/>
      <c r="C121" s="32"/>
      <c r="D121" s="8" t="s">
        <v>36</v>
      </c>
      <c r="E121" s="7">
        <v>0.72</v>
      </c>
      <c r="F121" s="7">
        <f>SUM(F128+F135)</f>
        <v>0.106</v>
      </c>
      <c r="G121" s="7">
        <f>SUM(G128+G135)</f>
        <v>0.19</v>
      </c>
      <c r="H121" s="7">
        <f>SUM(H128+H135)</f>
        <v>0</v>
      </c>
      <c r="I121" s="7">
        <f>SUM(I128+I135)</f>
        <v>0.1</v>
      </c>
      <c r="J121" s="7">
        <f t="shared" si="28"/>
        <v>0.43</v>
      </c>
      <c r="K121" s="7">
        <f>SUM(K128+K135)</f>
        <v>0</v>
      </c>
    </row>
    <row r="122" spans="2:11" ht="15.75" customHeight="1" thickBot="1">
      <c r="B122" s="32"/>
      <c r="C122" s="32"/>
      <c r="D122" s="8" t="s">
        <v>37</v>
      </c>
      <c r="E122" s="7">
        <f>SUM(F122:K122)</f>
        <v>0</v>
      </c>
      <c r="F122" s="7">
        <f>SUM(F129+F136)</f>
        <v>0</v>
      </c>
      <c r="G122" s="7">
        <f>SUM(G122+G129)</f>
        <v>0</v>
      </c>
      <c r="H122" s="7">
        <f t="shared" si="28"/>
        <v>0</v>
      </c>
      <c r="I122" s="7">
        <f t="shared" si="28"/>
        <v>0</v>
      </c>
      <c r="J122" s="7">
        <f t="shared" si="28"/>
        <v>0</v>
      </c>
      <c r="K122" s="7">
        <f t="shared" si="28"/>
        <v>0</v>
      </c>
    </row>
    <row r="123" spans="2:11" ht="15.75" customHeight="1" thickBot="1">
      <c r="B123" s="32"/>
      <c r="C123" s="32"/>
      <c r="D123" s="8" t="s">
        <v>38</v>
      </c>
      <c r="E123" s="7">
        <v>0.42</v>
      </c>
      <c r="F123" s="7">
        <f t="shared" si="28"/>
        <v>0.06</v>
      </c>
      <c r="G123" s="7">
        <f t="shared" si="28"/>
        <v>0.16</v>
      </c>
      <c r="H123" s="7">
        <f t="shared" si="28"/>
        <v>0</v>
      </c>
      <c r="I123" s="7">
        <f t="shared" si="28"/>
        <v>0.1</v>
      </c>
      <c r="J123" s="7">
        <f t="shared" si="28"/>
        <v>0.32</v>
      </c>
      <c r="K123" s="7">
        <f t="shared" si="28"/>
        <v>0</v>
      </c>
    </row>
    <row r="124" spans="2:11" ht="13.5" customHeight="1" thickBot="1">
      <c r="B124" s="32"/>
      <c r="C124" s="33"/>
      <c r="D124" s="8" t="s">
        <v>39</v>
      </c>
      <c r="E124" s="106">
        <v>0.21</v>
      </c>
      <c r="F124" s="7">
        <f>SUM(F131+F138)</f>
        <v>0.06</v>
      </c>
      <c r="G124" s="7">
        <f t="shared" si="28"/>
        <v>0.1</v>
      </c>
      <c r="H124" s="7">
        <f t="shared" si="28"/>
        <v>0</v>
      </c>
      <c r="I124" s="7">
        <f t="shared" si="28"/>
        <v>0.07</v>
      </c>
      <c r="J124" s="7">
        <f t="shared" si="28"/>
        <v>0.08</v>
      </c>
      <c r="K124" s="7">
        <f t="shared" si="28"/>
        <v>0</v>
      </c>
    </row>
    <row r="125" spans="2:11" ht="21" customHeight="1">
      <c r="B125" s="32"/>
      <c r="C125" s="31" t="s">
        <v>12</v>
      </c>
      <c r="D125" s="24" t="s">
        <v>33</v>
      </c>
      <c r="E125" s="35">
        <f>SUM(F125:K125)</f>
        <v>2.409</v>
      </c>
      <c r="F125" s="57">
        <f aca="true" t="shared" si="29" ref="F125:K125">SUM(F127:F131)</f>
        <v>0.299</v>
      </c>
      <c r="G125" s="37">
        <f t="shared" si="29"/>
        <v>0.65</v>
      </c>
      <c r="H125" s="37">
        <f t="shared" si="29"/>
        <v>0</v>
      </c>
      <c r="I125" s="37">
        <f t="shared" si="29"/>
        <v>0.47000000000000003</v>
      </c>
      <c r="J125" s="37">
        <f t="shared" si="29"/>
        <v>0.9899999999999999</v>
      </c>
      <c r="K125" s="37">
        <f t="shared" si="29"/>
        <v>0</v>
      </c>
    </row>
    <row r="126" spans="2:11" ht="15.75" customHeight="1" thickBot="1">
      <c r="B126" s="32"/>
      <c r="C126" s="32"/>
      <c r="D126" s="25" t="s">
        <v>34</v>
      </c>
      <c r="E126" s="36"/>
      <c r="F126" s="58"/>
      <c r="G126" s="38"/>
      <c r="H126" s="38"/>
      <c r="I126" s="38"/>
      <c r="J126" s="38"/>
      <c r="K126" s="38"/>
    </row>
    <row r="127" spans="2:11" ht="15.75" customHeight="1" thickBot="1">
      <c r="B127" s="32"/>
      <c r="C127" s="32"/>
      <c r="D127" s="8" t="s">
        <v>35</v>
      </c>
      <c r="E127" s="7">
        <f aca="true" t="shared" si="30" ref="E127:E132">SUM(F127:K127)</f>
        <v>0.633</v>
      </c>
      <c r="F127" s="7">
        <v>0.073</v>
      </c>
      <c r="G127" s="7">
        <v>0.2</v>
      </c>
      <c r="H127" s="7">
        <v>0</v>
      </c>
      <c r="I127" s="7">
        <v>0.2</v>
      </c>
      <c r="J127" s="7">
        <v>0.16</v>
      </c>
      <c r="K127" s="7">
        <v>0</v>
      </c>
    </row>
    <row r="128" spans="2:11" ht="15.75" customHeight="1" thickBot="1">
      <c r="B128" s="32"/>
      <c r="C128" s="32"/>
      <c r="D128" s="8" t="s">
        <v>36</v>
      </c>
      <c r="E128" s="7">
        <f t="shared" si="30"/>
        <v>0.8260000000000001</v>
      </c>
      <c r="F128" s="7">
        <v>0.106</v>
      </c>
      <c r="G128" s="7">
        <v>0.19</v>
      </c>
      <c r="H128" s="7">
        <v>0</v>
      </c>
      <c r="I128" s="7">
        <v>0.1</v>
      </c>
      <c r="J128" s="7">
        <v>0.43</v>
      </c>
      <c r="K128" s="7">
        <v>0</v>
      </c>
    </row>
    <row r="129" spans="2:11" ht="15.75" customHeight="1" thickBot="1">
      <c r="B129" s="32"/>
      <c r="C129" s="32"/>
      <c r="D129" s="8" t="s">
        <v>37</v>
      </c>
      <c r="E129" s="7">
        <f t="shared" si="30"/>
        <v>0</v>
      </c>
      <c r="F129" s="7">
        <v>0</v>
      </c>
      <c r="G129" s="7">
        <v>0</v>
      </c>
      <c r="H129" s="7">
        <v>0</v>
      </c>
      <c r="I129" s="7"/>
      <c r="J129" s="7"/>
      <c r="K129" s="7">
        <v>0</v>
      </c>
    </row>
    <row r="130" spans="2:11" ht="15.75" customHeight="1" thickBot="1">
      <c r="B130" s="32"/>
      <c r="C130" s="32"/>
      <c r="D130" s="8" t="s">
        <v>38</v>
      </c>
      <c r="E130" s="7">
        <f t="shared" si="30"/>
        <v>0.64</v>
      </c>
      <c r="F130" s="7">
        <v>0.06</v>
      </c>
      <c r="G130" s="7">
        <v>0.16</v>
      </c>
      <c r="H130" s="7">
        <v>0</v>
      </c>
      <c r="I130" s="7">
        <v>0.1</v>
      </c>
      <c r="J130" s="7">
        <v>0.32</v>
      </c>
      <c r="K130" s="7">
        <v>0</v>
      </c>
    </row>
    <row r="131" spans="2:11" ht="15" customHeight="1" thickBot="1">
      <c r="B131" s="32"/>
      <c r="C131" s="42"/>
      <c r="D131" s="8" t="s">
        <v>39</v>
      </c>
      <c r="E131" s="7">
        <f t="shared" si="30"/>
        <v>0.31</v>
      </c>
      <c r="F131" s="7">
        <v>0.06</v>
      </c>
      <c r="G131" s="7">
        <v>0.1</v>
      </c>
      <c r="H131" s="7">
        <v>0</v>
      </c>
      <c r="I131" s="7">
        <v>0.07</v>
      </c>
      <c r="J131" s="7">
        <v>0.08</v>
      </c>
      <c r="K131" s="7">
        <v>0</v>
      </c>
    </row>
    <row r="132" spans="2:11" ht="22.5" customHeight="1" thickTop="1">
      <c r="B132" s="32"/>
      <c r="C132" s="53" t="s">
        <v>43</v>
      </c>
      <c r="D132" s="4" t="s">
        <v>33</v>
      </c>
      <c r="E132" s="35">
        <f t="shared" si="30"/>
        <v>0</v>
      </c>
      <c r="F132" s="37">
        <f aca="true" t="shared" si="31" ref="F132:K132">SUM(F134:F138)</f>
        <v>0</v>
      </c>
      <c r="G132" s="37">
        <f t="shared" si="31"/>
        <v>0</v>
      </c>
      <c r="H132" s="37">
        <f t="shared" si="31"/>
        <v>0</v>
      </c>
      <c r="I132" s="37">
        <f t="shared" si="31"/>
        <v>0</v>
      </c>
      <c r="J132" s="37">
        <f t="shared" si="31"/>
        <v>0</v>
      </c>
      <c r="K132" s="37">
        <f t="shared" si="31"/>
        <v>0</v>
      </c>
    </row>
    <row r="133" spans="2:11" ht="18" customHeight="1" thickBot="1">
      <c r="B133" s="32"/>
      <c r="C133" s="32"/>
      <c r="D133" s="8" t="s">
        <v>34</v>
      </c>
      <c r="E133" s="36"/>
      <c r="F133" s="38"/>
      <c r="G133" s="38"/>
      <c r="H133" s="38"/>
      <c r="I133" s="38"/>
      <c r="J133" s="38"/>
      <c r="K133" s="38"/>
    </row>
    <row r="134" spans="2:11" ht="15.75" customHeight="1" thickBot="1">
      <c r="B134" s="32"/>
      <c r="C134" s="32"/>
      <c r="D134" s="8" t="s">
        <v>35</v>
      </c>
      <c r="E134" s="7">
        <f aca="true" t="shared" si="32" ref="E134:E139">SUM(F134:K134)</f>
        <v>0</v>
      </c>
      <c r="F134" s="7">
        <v>0</v>
      </c>
      <c r="G134" s="7"/>
      <c r="H134" s="7">
        <v>0</v>
      </c>
      <c r="I134" s="7">
        <v>0</v>
      </c>
      <c r="J134" s="7">
        <v>0</v>
      </c>
      <c r="K134" s="7">
        <v>0</v>
      </c>
    </row>
    <row r="135" spans="2:11" ht="15.75" customHeight="1" thickBot="1">
      <c r="B135" s="32"/>
      <c r="C135" s="32"/>
      <c r="D135" s="8" t="s">
        <v>36</v>
      </c>
      <c r="E135" s="7">
        <f t="shared" si="32"/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</row>
    <row r="136" spans="2:11" ht="15" customHeight="1" thickBot="1">
      <c r="B136" s="32"/>
      <c r="C136" s="32"/>
      <c r="D136" s="8" t="s">
        <v>37</v>
      </c>
      <c r="E136" s="7">
        <f t="shared" si="32"/>
        <v>0</v>
      </c>
      <c r="F136" s="7">
        <v>0</v>
      </c>
      <c r="G136" s="7">
        <v>0</v>
      </c>
      <c r="H136" s="7"/>
      <c r="I136" s="7">
        <v>0</v>
      </c>
      <c r="J136" s="7">
        <v>0</v>
      </c>
      <c r="K136" s="7">
        <v>0</v>
      </c>
    </row>
    <row r="137" spans="2:11" ht="15.75" customHeight="1" thickBot="1">
      <c r="B137" s="32"/>
      <c r="C137" s="32"/>
      <c r="D137" s="8" t="s">
        <v>38</v>
      </c>
      <c r="E137" s="7">
        <f t="shared" si="32"/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</row>
    <row r="138" spans="2:11" ht="16.5" customHeight="1" thickBot="1">
      <c r="B138" s="32"/>
      <c r="C138" s="32"/>
      <c r="D138" s="8" t="s">
        <v>39</v>
      </c>
      <c r="E138" s="7">
        <f t="shared" si="32"/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</row>
    <row r="139" spans="2:11" ht="19.5" customHeight="1" thickTop="1">
      <c r="B139" s="28"/>
      <c r="C139" s="53" t="s">
        <v>44</v>
      </c>
      <c r="D139" s="4" t="s">
        <v>33</v>
      </c>
      <c r="E139" s="35">
        <f t="shared" si="32"/>
        <v>219.65300000000002</v>
      </c>
      <c r="F139" s="37">
        <v>25.523</v>
      </c>
      <c r="G139" s="37">
        <v>66.62</v>
      </c>
      <c r="H139" s="37">
        <f>SUM(H141:H145)</f>
        <v>22.349999999999998</v>
      </c>
      <c r="I139" s="37">
        <f>SUM(I141:I145)</f>
        <v>43.870000000000005</v>
      </c>
      <c r="J139" s="37">
        <f>SUM(J141:J145)</f>
        <v>13.49</v>
      </c>
      <c r="K139" s="37">
        <f>SUM(K141:K145)</f>
        <v>47.800000000000004</v>
      </c>
    </row>
    <row r="140" spans="2:11" ht="18" customHeight="1" thickBot="1">
      <c r="B140" s="29"/>
      <c r="C140" s="32"/>
      <c r="D140" s="8" t="s">
        <v>34</v>
      </c>
      <c r="E140" s="36"/>
      <c r="F140" s="38"/>
      <c r="G140" s="38"/>
      <c r="H140" s="38"/>
      <c r="I140" s="38"/>
      <c r="J140" s="38"/>
      <c r="K140" s="38"/>
    </row>
    <row r="141" spans="2:11" ht="15.75" customHeight="1" thickBot="1">
      <c r="B141" s="29"/>
      <c r="C141" s="32"/>
      <c r="D141" s="8" t="s">
        <v>35</v>
      </c>
      <c r="E141" s="7">
        <f>SUM(F141:K141)</f>
        <v>66.72299999999998</v>
      </c>
      <c r="F141" s="7">
        <f aca="true" t="shared" si="33" ref="F141:K145">SUM(F14+F43+F64+F71+F85+F92+F113+F120)</f>
        <v>7.363</v>
      </c>
      <c r="G141" s="7">
        <f t="shared" si="33"/>
        <v>17.3</v>
      </c>
      <c r="H141" s="7">
        <f t="shared" si="33"/>
        <v>9</v>
      </c>
      <c r="I141" s="7">
        <f t="shared" si="33"/>
        <v>11.299999999999999</v>
      </c>
      <c r="J141" s="7">
        <f t="shared" si="33"/>
        <v>2.16</v>
      </c>
      <c r="K141" s="7">
        <f t="shared" si="33"/>
        <v>19.6</v>
      </c>
    </row>
    <row r="142" spans="2:11" ht="15.75" customHeight="1" thickBot="1">
      <c r="B142" s="29"/>
      <c r="C142" s="32"/>
      <c r="D142" s="8" t="s">
        <v>36</v>
      </c>
      <c r="E142" s="7">
        <v>113.526</v>
      </c>
      <c r="F142" s="7">
        <f t="shared" si="33"/>
        <v>10.706000000000001</v>
      </c>
      <c r="G142" s="7">
        <f t="shared" si="33"/>
        <v>41.89</v>
      </c>
      <c r="H142" s="7">
        <f t="shared" si="33"/>
        <v>7.4</v>
      </c>
      <c r="I142" s="7">
        <f t="shared" si="33"/>
        <v>27.400000000000002</v>
      </c>
      <c r="J142" s="7">
        <f t="shared" si="33"/>
        <v>6.029999999999999</v>
      </c>
      <c r="K142" s="7">
        <f t="shared" si="33"/>
        <v>20.1</v>
      </c>
    </row>
    <row r="143" spans="2:11" ht="15.75" customHeight="1" thickBot="1">
      <c r="B143" s="29"/>
      <c r="C143" s="32"/>
      <c r="D143" s="8" t="s">
        <v>37</v>
      </c>
      <c r="E143" s="7">
        <v>6.584</v>
      </c>
      <c r="F143" s="7">
        <f t="shared" si="33"/>
        <v>0.8340000000000001</v>
      </c>
      <c r="G143" s="7">
        <f>SUM(G16+G45)</f>
        <v>1</v>
      </c>
      <c r="H143" s="7">
        <f t="shared" si="33"/>
        <v>0.6500000000000001</v>
      </c>
      <c r="I143" s="7">
        <f t="shared" si="33"/>
        <v>0.8</v>
      </c>
      <c r="J143" s="7">
        <f t="shared" si="33"/>
        <v>0.4</v>
      </c>
      <c r="K143" s="7">
        <f t="shared" si="33"/>
        <v>2.9</v>
      </c>
    </row>
    <row r="144" spans="2:11" ht="15.75" customHeight="1" thickBot="1">
      <c r="B144" s="29"/>
      <c r="C144" s="32"/>
      <c r="D144" s="8" t="s">
        <v>38</v>
      </c>
      <c r="E144" s="7">
        <v>0.71</v>
      </c>
      <c r="F144" s="7">
        <f t="shared" si="33"/>
        <v>0.06</v>
      </c>
      <c r="G144" s="7">
        <f t="shared" si="33"/>
        <v>0.23</v>
      </c>
      <c r="H144" s="7">
        <f t="shared" si="33"/>
        <v>0</v>
      </c>
      <c r="I144" s="7">
        <f t="shared" si="33"/>
        <v>0.1</v>
      </c>
      <c r="J144" s="7">
        <f t="shared" si="33"/>
        <v>0.32</v>
      </c>
      <c r="K144" s="7">
        <f>SUM(K17+K46+K67+K74+K88+K95+K116+K123+K109)</f>
        <v>0</v>
      </c>
    </row>
    <row r="145" spans="2:11" ht="14.25" customHeight="1" thickBot="1">
      <c r="B145" s="54"/>
      <c r="C145" s="42"/>
      <c r="D145" s="105" t="s">
        <v>39</v>
      </c>
      <c r="E145" s="7">
        <v>32.11</v>
      </c>
      <c r="F145" s="7">
        <f t="shared" si="33"/>
        <v>6.56</v>
      </c>
      <c r="G145" s="7">
        <f t="shared" si="33"/>
        <v>6.199999999999999</v>
      </c>
      <c r="H145" s="7">
        <f t="shared" si="33"/>
        <v>5.3</v>
      </c>
      <c r="I145" s="7">
        <f t="shared" si="33"/>
        <v>4.2700000000000005</v>
      </c>
      <c r="J145" s="7">
        <f t="shared" si="33"/>
        <v>4.58</v>
      </c>
      <c r="K145" s="7">
        <f t="shared" si="33"/>
        <v>5.2</v>
      </c>
    </row>
    <row r="146" ht="18" thickTop="1">
      <c r="B146" s="13"/>
    </row>
    <row r="147" ht="18">
      <c r="B147" s="12"/>
    </row>
    <row r="148" ht="18">
      <c r="B148" s="12"/>
    </row>
    <row r="149" ht="18">
      <c r="B149" s="12"/>
    </row>
    <row r="150" ht="18">
      <c r="B150" s="12"/>
    </row>
    <row r="151" ht="18">
      <c r="B151" s="12"/>
    </row>
    <row r="152" ht="18">
      <c r="B152" s="12"/>
    </row>
    <row r="153" ht="18">
      <c r="B153" s="12"/>
    </row>
    <row r="154" ht="18">
      <c r="B154" s="12"/>
    </row>
    <row r="155" ht="15">
      <c r="B155" s="16"/>
    </row>
    <row r="156" ht="15">
      <c r="B156" s="16"/>
    </row>
  </sheetData>
  <sheetProtection/>
  <mergeCells count="168">
    <mergeCell ref="H139:H140"/>
    <mergeCell ref="E125:E126"/>
    <mergeCell ref="I2:L2"/>
    <mergeCell ref="I1:K1"/>
    <mergeCell ref="C5:K5"/>
    <mergeCell ref="I139:I140"/>
    <mergeCell ref="J139:J140"/>
    <mergeCell ref="K139:K140"/>
    <mergeCell ref="C132:C138"/>
    <mergeCell ref="E132:E133"/>
    <mergeCell ref="J132:J133"/>
    <mergeCell ref="K132:K133"/>
    <mergeCell ref="K118:K119"/>
    <mergeCell ref="J125:J126"/>
    <mergeCell ref="K125:K126"/>
    <mergeCell ref="B139:B145"/>
    <mergeCell ref="C139:C145"/>
    <mergeCell ref="E139:E140"/>
    <mergeCell ref="F139:F140"/>
    <mergeCell ref="G139:G140"/>
    <mergeCell ref="F125:F126"/>
    <mergeCell ref="G125:G126"/>
    <mergeCell ref="H125:H126"/>
    <mergeCell ref="I125:I126"/>
    <mergeCell ref="G132:G133"/>
    <mergeCell ref="H132:H133"/>
    <mergeCell ref="I132:I133"/>
    <mergeCell ref="F132:F133"/>
    <mergeCell ref="K111:K112"/>
    <mergeCell ref="B118:B138"/>
    <mergeCell ref="C118:C124"/>
    <mergeCell ref="F118:F119"/>
    <mergeCell ref="G118:G119"/>
    <mergeCell ref="H118:H119"/>
    <mergeCell ref="I118:I119"/>
    <mergeCell ref="J118:J119"/>
    <mergeCell ref="C125:C131"/>
    <mergeCell ref="E118:E119"/>
    <mergeCell ref="K97:K98"/>
    <mergeCell ref="B111:B117"/>
    <mergeCell ref="C111:C117"/>
    <mergeCell ref="E111:E112"/>
    <mergeCell ref="F111:F112"/>
    <mergeCell ref="G111:G112"/>
    <mergeCell ref="H111:H112"/>
    <mergeCell ref="I111:I112"/>
    <mergeCell ref="J111:J112"/>
    <mergeCell ref="B90:B103"/>
    <mergeCell ref="J90:J91"/>
    <mergeCell ref="K90:K91"/>
    <mergeCell ref="C97:C103"/>
    <mergeCell ref="E97:E98"/>
    <mergeCell ref="F97:F98"/>
    <mergeCell ref="G97:G98"/>
    <mergeCell ref="H97:H98"/>
    <mergeCell ref="I97:I98"/>
    <mergeCell ref="J97:J98"/>
    <mergeCell ref="C90:C96"/>
    <mergeCell ref="E90:E91"/>
    <mergeCell ref="F90:F91"/>
    <mergeCell ref="G90:G91"/>
    <mergeCell ref="H90:H91"/>
    <mergeCell ref="I90:I91"/>
    <mergeCell ref="B83:B89"/>
    <mergeCell ref="E83:E84"/>
    <mergeCell ref="F83:F84"/>
    <mergeCell ref="G83:G84"/>
    <mergeCell ref="H83:H84"/>
    <mergeCell ref="I83:I84"/>
    <mergeCell ref="J83:J84"/>
    <mergeCell ref="K83:K84"/>
    <mergeCell ref="K69:K70"/>
    <mergeCell ref="C76:C82"/>
    <mergeCell ref="E76:E77"/>
    <mergeCell ref="F76:F77"/>
    <mergeCell ref="G76:G77"/>
    <mergeCell ref="H76:H77"/>
    <mergeCell ref="I76:I77"/>
    <mergeCell ref="J76:J77"/>
    <mergeCell ref="K76:K77"/>
    <mergeCell ref="J62:J63"/>
    <mergeCell ref="K62:K63"/>
    <mergeCell ref="B69:B82"/>
    <mergeCell ref="E69:E70"/>
    <mergeCell ref="F69:F70"/>
    <mergeCell ref="G69:G70"/>
    <mergeCell ref="H69:H70"/>
    <mergeCell ref="I69:I70"/>
    <mergeCell ref="J69:J70"/>
    <mergeCell ref="I55:I56"/>
    <mergeCell ref="J55:J56"/>
    <mergeCell ref="K55:K56"/>
    <mergeCell ref="B62:B68"/>
    <mergeCell ref="E62:E63"/>
    <mergeCell ref="F62:F63"/>
    <mergeCell ref="G62:G63"/>
    <mergeCell ref="H62:H63"/>
    <mergeCell ref="I62:I63"/>
    <mergeCell ref="I48:I49"/>
    <mergeCell ref="J48:J49"/>
    <mergeCell ref="K48:K49"/>
    <mergeCell ref="B55:B61"/>
    <mergeCell ref="C55:C61"/>
    <mergeCell ref="E55:E56"/>
    <mergeCell ref="F55:F56"/>
    <mergeCell ref="G55:G56"/>
    <mergeCell ref="H55:H56"/>
    <mergeCell ref="B48:B54"/>
    <mergeCell ref="C48:C54"/>
    <mergeCell ref="E48:E49"/>
    <mergeCell ref="F48:F49"/>
    <mergeCell ref="G48:G49"/>
    <mergeCell ref="H48:H49"/>
    <mergeCell ref="B40:B47"/>
    <mergeCell ref="E40:E42"/>
    <mergeCell ref="F40:F42"/>
    <mergeCell ref="G40:G42"/>
    <mergeCell ref="H40:H42"/>
    <mergeCell ref="I40:I42"/>
    <mergeCell ref="J40:J42"/>
    <mergeCell ref="K40:K42"/>
    <mergeCell ref="K26:K27"/>
    <mergeCell ref="J33:J34"/>
    <mergeCell ref="K33:K34"/>
    <mergeCell ref="J26:J27"/>
    <mergeCell ref="C33:C39"/>
    <mergeCell ref="E33:E34"/>
    <mergeCell ref="F33:F34"/>
    <mergeCell ref="G33:G34"/>
    <mergeCell ref="H33:H34"/>
    <mergeCell ref="I33:I34"/>
    <mergeCell ref="G19:G20"/>
    <mergeCell ref="I19:I20"/>
    <mergeCell ref="J19:J20"/>
    <mergeCell ref="K19:K20"/>
    <mergeCell ref="C26:C32"/>
    <mergeCell ref="E26:E27"/>
    <mergeCell ref="F26:F27"/>
    <mergeCell ref="G26:G27"/>
    <mergeCell ref="H26:H27"/>
    <mergeCell ref="I26:I27"/>
    <mergeCell ref="H19:H20"/>
    <mergeCell ref="H104:H105"/>
    <mergeCell ref="B12:B39"/>
    <mergeCell ref="E12:E13"/>
    <mergeCell ref="F12:F13"/>
    <mergeCell ref="G12:G13"/>
    <mergeCell ref="H12:H13"/>
    <mergeCell ref="C19:C25"/>
    <mergeCell ref="E19:E20"/>
    <mergeCell ref="F19:F20"/>
    <mergeCell ref="D7:K7"/>
    <mergeCell ref="D8:D10"/>
    <mergeCell ref="E8:K8"/>
    <mergeCell ref="E9:E10"/>
    <mergeCell ref="F9:K9"/>
    <mergeCell ref="J12:J13"/>
    <mergeCell ref="K12:K13"/>
    <mergeCell ref="I12:I13"/>
    <mergeCell ref="I104:I105"/>
    <mergeCell ref="J104:J105"/>
    <mergeCell ref="K104:K105"/>
    <mergeCell ref="B104:B110"/>
    <mergeCell ref="C104:C110"/>
    <mergeCell ref="E104:E105"/>
    <mergeCell ref="D104:D105"/>
    <mergeCell ref="F104:F105"/>
    <mergeCell ref="G104:G105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Deloproizvod</cp:lastModifiedBy>
  <cp:lastPrinted>2020-03-12T13:33:02Z</cp:lastPrinted>
  <dcterms:created xsi:type="dcterms:W3CDTF">1996-10-08T23:32:33Z</dcterms:created>
  <dcterms:modified xsi:type="dcterms:W3CDTF">2020-03-12T13:33:03Z</dcterms:modified>
  <cp:category/>
  <cp:version/>
  <cp:contentType/>
  <cp:contentStatus/>
</cp:coreProperties>
</file>