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За счет всех доходов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<sst xmlns="http://schemas.openxmlformats.org/spreadsheetml/2006/main" count="56" uniqueCount="56">
  <si>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РАСХОДЫ ВСЕГО,</t>
  </si>
  <si>
    <t>в т.ч.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</si>
  <si>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</si>
  <si>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</si>
  <si>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</si>
  <si>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</si>
  <si>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</si>
  <si>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</si>
  <si>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Национальная безопасность и правоохранительная деятельность</t>
  </si>
  <si>
    <t>Межбюджетные трансферты</t>
  </si>
  <si>
    <t xml:space="preserve">Приложение № </t>
  </si>
  <si>
    <t>Культура и кинематография</t>
  </si>
  <si>
    <t xml:space="preserve">Здравоохранение </t>
  </si>
  <si>
    <t xml:space="preserve">Физкультура и спорт </t>
  </si>
  <si>
    <t xml:space="preserve"> % бюджета 2019 года к ожид. исполенению 2018 года</t>
  </si>
  <si>
    <t xml:space="preserve"> % бюджета 2020  года к ожид. исполенению 2018 года</t>
  </si>
  <si>
    <t xml:space="preserve"> % бюджета 2021  года к ожид. исполенению 2018 года</t>
  </si>
  <si>
    <t>Условно утверждаемые расходы</t>
  </si>
  <si>
    <t>Сведения о расходах бюджета Кичменгско-Городецкого муниципального района на 2020 год и и плановый период 2021 и 2022 годов в сравнении с ожидаемым исполнением за 2019 год и фактическим исполнением за 2018 год</t>
  </si>
  <si>
    <r>
      <rPr>
        <sz val="12"/>
        <rFont val="Times New Roman"/>
        <family val="1"/>
      </rPr>
      <t xml:space="preserve">Исполнение бюджета </t>
    </r>
    <r>
      <rPr>
        <b/>
        <sz val="14"/>
        <rFont val="Times New Roman"/>
        <family val="1"/>
      </rPr>
      <t>за 2018</t>
    </r>
    <r>
      <rPr>
        <b/>
        <sz val="12"/>
        <rFont val="Times New Roman"/>
        <family val="1"/>
      </rPr>
      <t xml:space="preserve"> год </t>
    </r>
  </si>
  <si>
    <r>
      <rPr>
        <sz val="12"/>
        <rFont val="Times New Roman"/>
        <family val="1"/>
      </rPr>
      <t xml:space="preserve">Ожидаемое исполнение бюджета </t>
    </r>
    <r>
      <rPr>
        <b/>
        <sz val="14"/>
        <rFont val="Times New Roman"/>
        <family val="1"/>
      </rPr>
      <t>за 2019 г</t>
    </r>
    <r>
      <rPr>
        <b/>
        <sz val="12"/>
        <rFont val="Times New Roman"/>
        <family val="1"/>
      </rPr>
      <t>од *</t>
    </r>
  </si>
  <si>
    <r>
      <t xml:space="preserve">Бюджет на </t>
    </r>
    <r>
      <rPr>
        <b/>
        <sz val="12"/>
        <rFont val="Times New Roman"/>
        <family val="1"/>
      </rPr>
      <t>2020</t>
    </r>
    <r>
      <rPr>
        <sz val="12"/>
        <rFont val="Times New Roman"/>
        <family val="1"/>
      </rPr>
      <t xml:space="preserve"> год</t>
    </r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</si>
  <si>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</si>
  <si>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</si>
  <si>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</si>
  <si>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</si>
  <si>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</si>
  <si>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</si>
  <si>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</si>
  <si>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</si>
  <si>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</si>
  <si>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</si>
  <si>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</si>
  <si>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</si>
  <si>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</si>
  <si>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</si>
  <si>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</si>
  <si>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</si>
  <si>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</si>
  <si>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</si>
  <si>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</si>
  <si>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</si>
  <si>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</si>
  <si>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</si>
  <si>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</si>
  <si>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Санитарно-эпидемиологическое благополучие</t>
  </si>
  <si>
    <t>Другие вопросы в области здравоохранения</t>
  </si>
  <si>
    <t>Другие вопросы в области социальной политики</t>
  </si>
  <si>
    <t>Физическая культура</t>
  </si>
  <si>
    <t>Пенсионное обеспечение</t>
  </si>
  <si>
    <t>Социальное обслуживание населения</t>
  </si>
  <si>
    <t>Дотации на выравнивание бюджетной обеспеспеченности субъектов Российской Федерации и муниципальных образований</t>
  </si>
  <si>
    <t>Иные дотации</t>
  </si>
  <si>
    <t xml:space="preserve">Прочие межбюджетные трансферты общего характера </t>
  </si>
  <si>
    <r>
      <t xml:space="preserve">Бюджет на </t>
    </r>
    <r>
      <rPr>
        <b/>
        <sz val="12"/>
        <rFont val="Times New Roman"/>
        <family val="1"/>
      </rPr>
      <t xml:space="preserve">2021 </t>
    </r>
    <r>
      <rPr>
        <sz val="12"/>
        <rFont val="Times New Roman"/>
        <family val="1"/>
      </rPr>
      <t>год</t>
    </r>
  </si>
  <si>
    <r>
      <t xml:space="preserve">Бюджет на </t>
    </r>
    <r>
      <rPr>
        <b/>
        <sz val="12"/>
        <rFont val="Times New Roman"/>
        <family val="1"/>
      </rPr>
      <t xml:space="preserve">2022 </t>
    </r>
    <r>
      <rPr>
        <sz val="12"/>
        <rFont val="Times New Roman"/>
        <family val="1"/>
      </rPr>
      <t xml:space="preserve"> год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</si>
</sst>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2">
    <font>
      <sz val="10"/>
      <name val="Times New Roman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174" fontId="6" fillId="0" borderId="10" xfId="0" applyNumberFormat="1" applyFont="1" applyFill="1" applyBorder="1" applyAlignment="1">
      <alignment wrapText="1"/>
    </xf>
    <xf numFmtId="172" fontId="6" fillId="0" borderId="10" xfId="0" applyNumberFormat="1" applyFont="1" applyFill="1" applyBorder="1" applyAlignment="1">
      <alignment wrapText="1"/>
    </xf>
    <xf numFmtId="174" fontId="4" fillId="0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wrapText="1"/>
    </xf>
    <xf numFmtId="172" fontId="6" fillId="33" borderId="10" xfId="0" applyNumberFormat="1" applyFont="1" applyFill="1" applyBorder="1" applyAlignment="1">
      <alignment wrapText="1"/>
    </xf>
    <xf numFmtId="172" fontId="6" fillId="0" borderId="1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left" wrapText="1"/>
    </xf>
    <xf numFmtId="0" fontId="2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13</xdr:row>
      <xdr:rowOff>0</xdr:rowOff>
    </xdr:from>
    <xdr:ext cx="1143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62000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143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762000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143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762000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143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762000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143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762000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143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762000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143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762000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143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762000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143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4724400" y="173831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143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4724400" y="175831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143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4724400" y="182118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143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4724400" y="182118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143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4724400" y="173831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1143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4724400" y="175831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143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4724400" y="182118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1143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4724400" y="182118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14300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9553575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14300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9553575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1430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9553575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14300" cy="200025"/>
    <xdr:sp fLocksText="0">
      <xdr:nvSpPr>
        <xdr:cNvPr id="20" name="Text Box 4"/>
        <xdr:cNvSpPr txBox="1">
          <a:spLocks noChangeArrowheads="1"/>
        </xdr:cNvSpPr>
      </xdr:nvSpPr>
      <xdr:spPr>
        <a:xfrm>
          <a:off x="9553575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14300" cy="200025"/>
    <xdr:sp fLocksText="0">
      <xdr:nvSpPr>
        <xdr:cNvPr id="21" name="Text Box 5"/>
        <xdr:cNvSpPr txBox="1">
          <a:spLocks noChangeArrowheads="1"/>
        </xdr:cNvSpPr>
      </xdr:nvSpPr>
      <xdr:spPr>
        <a:xfrm>
          <a:off x="9553575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14300" cy="200025"/>
    <xdr:sp fLocksText="0">
      <xdr:nvSpPr>
        <xdr:cNvPr id="22" name="Text Box 6"/>
        <xdr:cNvSpPr txBox="1">
          <a:spLocks noChangeArrowheads="1"/>
        </xdr:cNvSpPr>
      </xdr:nvSpPr>
      <xdr:spPr>
        <a:xfrm>
          <a:off x="9553575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14300" cy="200025"/>
    <xdr:sp fLocksText="0">
      <xdr:nvSpPr>
        <xdr:cNvPr id="23" name="Text Box 7"/>
        <xdr:cNvSpPr txBox="1">
          <a:spLocks noChangeArrowheads="1"/>
        </xdr:cNvSpPr>
      </xdr:nvSpPr>
      <xdr:spPr>
        <a:xfrm>
          <a:off x="9553575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14300" cy="200025"/>
    <xdr:sp fLocksText="0">
      <xdr:nvSpPr>
        <xdr:cNvPr id="24" name="Text Box 8"/>
        <xdr:cNvSpPr txBox="1">
          <a:spLocks noChangeArrowheads="1"/>
        </xdr:cNvSpPr>
      </xdr:nvSpPr>
      <xdr:spPr>
        <a:xfrm>
          <a:off x="9553575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152525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152525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1152525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00025"/>
    <xdr:sp fLocksText="0">
      <xdr:nvSpPr>
        <xdr:cNvPr id="28" name="Text Box 4"/>
        <xdr:cNvSpPr txBox="1">
          <a:spLocks noChangeArrowheads="1"/>
        </xdr:cNvSpPr>
      </xdr:nvSpPr>
      <xdr:spPr>
        <a:xfrm>
          <a:off x="1152525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00025"/>
    <xdr:sp fLocksText="0">
      <xdr:nvSpPr>
        <xdr:cNvPr id="29" name="Text Box 5"/>
        <xdr:cNvSpPr txBox="1">
          <a:spLocks noChangeArrowheads="1"/>
        </xdr:cNvSpPr>
      </xdr:nvSpPr>
      <xdr:spPr>
        <a:xfrm>
          <a:off x="1152525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00025"/>
    <xdr:sp fLocksText="0">
      <xdr:nvSpPr>
        <xdr:cNvPr id="30" name="Text Box 6"/>
        <xdr:cNvSpPr txBox="1">
          <a:spLocks noChangeArrowheads="1"/>
        </xdr:cNvSpPr>
      </xdr:nvSpPr>
      <xdr:spPr>
        <a:xfrm>
          <a:off x="1152525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00025"/>
    <xdr:sp fLocksText="0">
      <xdr:nvSpPr>
        <xdr:cNvPr id="31" name="Text Box 7"/>
        <xdr:cNvSpPr txBox="1">
          <a:spLocks noChangeArrowheads="1"/>
        </xdr:cNvSpPr>
      </xdr:nvSpPr>
      <xdr:spPr>
        <a:xfrm>
          <a:off x="1152525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00025"/>
    <xdr:sp fLocksText="0">
      <xdr:nvSpPr>
        <xdr:cNvPr id="32" name="Text Box 8"/>
        <xdr:cNvSpPr txBox="1">
          <a:spLocks noChangeArrowheads="1"/>
        </xdr:cNvSpPr>
      </xdr:nvSpPr>
      <xdr:spPr>
        <a:xfrm>
          <a:off x="1152525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152525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1152525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00025"/>
    <xdr:sp fLocksText="0">
      <xdr:nvSpPr>
        <xdr:cNvPr id="35" name="Text Box 3"/>
        <xdr:cNvSpPr txBox="1">
          <a:spLocks noChangeArrowheads="1"/>
        </xdr:cNvSpPr>
      </xdr:nvSpPr>
      <xdr:spPr>
        <a:xfrm>
          <a:off x="1152525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00025"/>
    <xdr:sp fLocksText="0">
      <xdr:nvSpPr>
        <xdr:cNvPr id="36" name="Text Box 4"/>
        <xdr:cNvSpPr txBox="1">
          <a:spLocks noChangeArrowheads="1"/>
        </xdr:cNvSpPr>
      </xdr:nvSpPr>
      <xdr:spPr>
        <a:xfrm>
          <a:off x="1152525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00025"/>
    <xdr:sp fLocksText="0">
      <xdr:nvSpPr>
        <xdr:cNvPr id="37" name="Text Box 5"/>
        <xdr:cNvSpPr txBox="1">
          <a:spLocks noChangeArrowheads="1"/>
        </xdr:cNvSpPr>
      </xdr:nvSpPr>
      <xdr:spPr>
        <a:xfrm>
          <a:off x="1152525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00025"/>
    <xdr:sp fLocksText="0">
      <xdr:nvSpPr>
        <xdr:cNvPr id="38" name="Text Box 6"/>
        <xdr:cNvSpPr txBox="1">
          <a:spLocks noChangeArrowheads="1"/>
        </xdr:cNvSpPr>
      </xdr:nvSpPr>
      <xdr:spPr>
        <a:xfrm>
          <a:off x="1152525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00025"/>
    <xdr:sp fLocksText="0">
      <xdr:nvSpPr>
        <xdr:cNvPr id="39" name="Text Box 7"/>
        <xdr:cNvSpPr txBox="1">
          <a:spLocks noChangeArrowheads="1"/>
        </xdr:cNvSpPr>
      </xdr:nvSpPr>
      <xdr:spPr>
        <a:xfrm>
          <a:off x="1152525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14300" cy="200025"/>
    <xdr:sp fLocksText="0">
      <xdr:nvSpPr>
        <xdr:cNvPr id="40" name="Text Box 8"/>
        <xdr:cNvSpPr txBox="1">
          <a:spLocks noChangeArrowheads="1"/>
        </xdr:cNvSpPr>
      </xdr:nvSpPr>
      <xdr:spPr>
        <a:xfrm>
          <a:off x="11525250" y="5953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="85" zoomScaleNormal="85" zoomScalePageLayoutView="0" workbookViewId="0" topLeftCell="A31">
      <selection activeCell="L11" sqref="L11"/>
    </sheetView>
  </sheetViews>
  <sheetFormatPr defaultColWidth="9.375" defaultRowHeight="12.75"/>
  <cols>
    <col min="1" max="1" width="62.00390625" style="11" customWidth="1"/>
    <col min="2" max="3" width="19.00390625" style="1" customWidth="1"/>
    <col min="4" max="4" width="16.50390625" style="1" customWidth="1"/>
    <col min="5" max="5" width="8.875" style="1" customWidth="1"/>
    <col min="6" max="6" width="14.75390625" style="1" customWidth="1"/>
    <col min="7" max="7" width="11.125" style="1" customWidth="1"/>
    <col min="8" max="8" width="14.125" style="1" customWidth="1"/>
    <col min="9" max="9" width="16.50390625" style="1" customWidth="1"/>
    <col min="10" max="16384" width="9.375" style="1" customWidth="1"/>
  </cols>
  <sheetData>
    <row r="1" spans="7:9" ht="15">
      <c r="G1" s="24" t="s">
        <v>10</v>
      </c>
      <c r="H1" s="24"/>
      <c r="I1" s="24"/>
    </row>
    <row r="2" spans="1:8" ht="63" customHeight="1">
      <c r="A2" s="26" t="s">
        <v>18</v>
      </c>
      <c r="B2" s="26"/>
      <c r="C2" s="26"/>
      <c r="D2" s="26"/>
      <c r="E2" s="26"/>
      <c r="F2" s="26"/>
      <c r="G2" s="26"/>
      <c r="H2" s="26"/>
    </row>
    <row r="3" spans="1:9" ht="113.25" customHeight="1">
      <c r="A3" s="13"/>
      <c r="B3" s="3" t="s">
        <v>19</v>
      </c>
      <c r="C3" s="3" t="s">
        <v>20</v>
      </c>
      <c r="D3" s="2" t="s">
        <v>21</v>
      </c>
      <c r="E3" s="2" t="s">
        <v>14</v>
      </c>
      <c r="F3" s="2" t="s">
        <v>54</v>
      </c>
      <c r="G3" s="2" t="s">
        <v>15</v>
      </c>
      <c r="H3" s="2" t="s">
        <v>55</v>
      </c>
      <c r="I3" s="2" t="s">
        <v>16</v>
      </c>
    </row>
    <row r="4" spans="1:9" s="5" customFormat="1" ht="18">
      <c r="A4" s="4" t="s">
        <v>0</v>
      </c>
      <c r="B4" s="21">
        <f>B6+B14+B16+B21+B25+B27+B33+B36+B39+B43+B45</f>
        <v>593290.13215</v>
      </c>
      <c r="C4" s="17">
        <f>C6+C14+C16+C21+C25+C27+C33+C36+C39+C43+C45</f>
        <v>702233.2</v>
      </c>
      <c r="D4" s="17">
        <f>D6+D14+D16+D21+D25+D27+D33+D36+D39+D43+D45</f>
        <v>640896.1</v>
      </c>
      <c r="E4" s="16">
        <f>D4/C4*100</f>
        <v>91.26542293927432</v>
      </c>
      <c r="F4" s="17">
        <f>F6+F14+F16+F21+F25+F27+F33+F36+F39+F43+F45+F49</f>
        <v>598301.6000000001</v>
      </c>
      <c r="G4" s="16">
        <f>F4/C4*100</f>
        <v>85.19984529355777</v>
      </c>
      <c r="H4" s="17">
        <f>H6+H14+H16+H21+H25+H27+H33+H36+H39+H43+H45+H49</f>
        <v>646038.4</v>
      </c>
      <c r="I4" s="16">
        <f>H4/C4*100</f>
        <v>91.99770104859753</v>
      </c>
    </row>
    <row r="5" spans="1:9" ht="18">
      <c r="A5" s="6" t="s">
        <v>1</v>
      </c>
      <c r="B5" s="14"/>
      <c r="C5" s="14"/>
      <c r="D5" s="14"/>
      <c r="E5" s="16"/>
      <c r="F5" s="14"/>
      <c r="G5" s="16"/>
      <c r="H5" s="14"/>
      <c r="I5" s="16"/>
    </row>
    <row r="6" spans="1:9" ht="17.25">
      <c r="A6" s="4" t="s">
        <v>2</v>
      </c>
      <c r="B6" s="22">
        <f>B7+B8+B9+B10+B11+B12+B13</f>
        <v>50500.960380000004</v>
      </c>
      <c r="C6" s="22">
        <f>C7+C8+C9+C10+C11+C12+C13</f>
        <v>73460.1</v>
      </c>
      <c r="D6" s="22">
        <f>D7+D8+D9+D10+D11+D12+D13</f>
        <v>65977.9</v>
      </c>
      <c r="E6" s="16">
        <f>D6/C6*100</f>
        <v>89.81460684099258</v>
      </c>
      <c r="F6" s="22">
        <f>F7+F8+F9+F10+F11+F12+F13</f>
        <v>55365.2</v>
      </c>
      <c r="G6" s="16">
        <f>F6/C6*100</f>
        <v>75.36771662439882</v>
      </c>
      <c r="H6" s="22">
        <f>H7+H8+H9+H10+H11+H12+H13</f>
        <v>56107</v>
      </c>
      <c r="I6" s="16">
        <f>H6/C6*100</f>
        <v>76.37751650215559</v>
      </c>
    </row>
    <row r="7" spans="1:9" ht="30.75">
      <c r="A7" s="19" t="s">
        <v>22</v>
      </c>
      <c r="B7" s="14">
        <v>1271.91054</v>
      </c>
      <c r="C7" s="14">
        <v>1718.5</v>
      </c>
      <c r="D7" s="14">
        <v>1204</v>
      </c>
      <c r="E7" s="18">
        <f aca="true" t="shared" si="0" ref="E7:E13">D7/C7*100</f>
        <v>70.06109979633402</v>
      </c>
      <c r="F7" s="14">
        <v>1204</v>
      </c>
      <c r="G7" s="18">
        <f aca="true" t="shared" si="1" ref="G7:G13">F7/C7*100</f>
        <v>70.06109979633402</v>
      </c>
      <c r="H7" s="14">
        <v>1204</v>
      </c>
      <c r="I7" s="18">
        <f aca="true" t="shared" si="2" ref="I7:I12">H7/C7*100</f>
        <v>70.06109979633402</v>
      </c>
    </row>
    <row r="8" spans="1:9" ht="46.5">
      <c r="A8" s="19" t="s">
        <v>23</v>
      </c>
      <c r="B8" s="14">
        <v>1728.85624</v>
      </c>
      <c r="C8" s="14">
        <v>1675.3</v>
      </c>
      <c r="D8" s="14">
        <v>1659.2</v>
      </c>
      <c r="E8" s="18">
        <f t="shared" si="0"/>
        <v>99.0389780934758</v>
      </c>
      <c r="F8" s="14">
        <v>1328</v>
      </c>
      <c r="G8" s="18">
        <f t="shared" si="1"/>
        <v>79.269384587835</v>
      </c>
      <c r="H8" s="14">
        <v>1328</v>
      </c>
      <c r="I8" s="18">
        <f t="shared" si="2"/>
        <v>79.269384587835</v>
      </c>
    </row>
    <row r="9" spans="1:9" ht="46.5">
      <c r="A9" s="19" t="s">
        <v>24</v>
      </c>
      <c r="B9" s="14">
        <v>22080.73475</v>
      </c>
      <c r="C9" s="14">
        <v>25758.6</v>
      </c>
      <c r="D9" s="14">
        <v>24653.1</v>
      </c>
      <c r="E9" s="18">
        <f t="shared" si="0"/>
        <v>95.70822948452168</v>
      </c>
      <c r="F9" s="14">
        <v>24587.8</v>
      </c>
      <c r="G9" s="18">
        <f t="shared" si="1"/>
        <v>95.45472191811668</v>
      </c>
      <c r="H9" s="14">
        <v>24638.2</v>
      </c>
      <c r="I9" s="18">
        <f t="shared" si="2"/>
        <v>95.65038472587797</v>
      </c>
    </row>
    <row r="10" spans="1:9" ht="18">
      <c r="A10" s="19" t="s">
        <v>25</v>
      </c>
      <c r="B10" s="14">
        <v>14.12</v>
      </c>
      <c r="C10" s="14">
        <v>5.4</v>
      </c>
      <c r="D10" s="14">
        <v>9.5</v>
      </c>
      <c r="E10" s="18">
        <f t="shared" si="0"/>
        <v>175.9259259259259</v>
      </c>
      <c r="F10" s="14">
        <v>10.3</v>
      </c>
      <c r="G10" s="18">
        <f t="shared" si="1"/>
        <v>190.74074074074073</v>
      </c>
      <c r="H10" s="14">
        <v>29.1</v>
      </c>
      <c r="I10" s="18">
        <f t="shared" si="2"/>
        <v>538.8888888888888</v>
      </c>
    </row>
    <row r="11" spans="1:9" ht="46.5">
      <c r="A11" s="19" t="s">
        <v>26</v>
      </c>
      <c r="B11" s="14">
        <v>4679.91899</v>
      </c>
      <c r="C11" s="14">
        <v>5184.1</v>
      </c>
      <c r="D11" s="14">
        <v>4938.3</v>
      </c>
      <c r="E11" s="18">
        <f t="shared" si="0"/>
        <v>95.25857911691517</v>
      </c>
      <c r="F11" s="14">
        <v>4938.3</v>
      </c>
      <c r="G11" s="18">
        <f t="shared" si="1"/>
        <v>95.25857911691517</v>
      </c>
      <c r="H11" s="14">
        <v>4938.3</v>
      </c>
      <c r="I11" s="18">
        <f t="shared" si="2"/>
        <v>95.25857911691517</v>
      </c>
    </row>
    <row r="12" spans="1:9" ht="18">
      <c r="A12" s="19" t="s">
        <v>27</v>
      </c>
      <c r="B12" s="14">
        <v>0</v>
      </c>
      <c r="C12" s="14">
        <v>133.3</v>
      </c>
      <c r="D12" s="14">
        <v>300</v>
      </c>
      <c r="E12" s="18">
        <f t="shared" si="0"/>
        <v>225.0562640660165</v>
      </c>
      <c r="F12" s="14">
        <v>300</v>
      </c>
      <c r="G12" s="18">
        <f t="shared" si="1"/>
        <v>225.0562640660165</v>
      </c>
      <c r="H12" s="14">
        <v>300</v>
      </c>
      <c r="I12" s="18">
        <f t="shared" si="2"/>
        <v>225.0562640660165</v>
      </c>
    </row>
    <row r="13" spans="1:9" ht="18">
      <c r="A13" s="19" t="s">
        <v>28</v>
      </c>
      <c r="B13" s="14">
        <v>20725.41986</v>
      </c>
      <c r="C13" s="14">
        <v>38984.9</v>
      </c>
      <c r="D13" s="14">
        <v>33213.8</v>
      </c>
      <c r="E13" s="18">
        <f t="shared" si="0"/>
        <v>85.19657611023756</v>
      </c>
      <c r="F13" s="14">
        <v>22996.8</v>
      </c>
      <c r="G13" s="18">
        <f t="shared" si="1"/>
        <v>58.98899317428029</v>
      </c>
      <c r="H13" s="14">
        <v>23669.4</v>
      </c>
      <c r="I13" s="18">
        <f aca="true" t="shared" si="3" ref="I13:I48">H13/C13*100</f>
        <v>60.71427655322958</v>
      </c>
    </row>
    <row r="14" spans="1:9" ht="41.25" customHeight="1">
      <c r="A14" s="4" t="s">
        <v>8</v>
      </c>
      <c r="B14" s="22">
        <f>B15</f>
        <v>609.18569</v>
      </c>
      <c r="C14" s="22">
        <f>C15</f>
        <v>280</v>
      </c>
      <c r="D14" s="22">
        <f>D15</f>
        <v>280</v>
      </c>
      <c r="E14" s="16">
        <f aca="true" t="shared" si="4" ref="E14:E48">D14/C14*100</f>
        <v>100</v>
      </c>
      <c r="F14" s="22">
        <f>F15</f>
        <v>280</v>
      </c>
      <c r="G14" s="16">
        <f aca="true" t="shared" si="5" ref="G14:G48">F14/C14*100</f>
        <v>100</v>
      </c>
      <c r="H14" s="22">
        <f>H15</f>
        <v>280</v>
      </c>
      <c r="I14" s="16">
        <f t="shared" si="3"/>
        <v>100</v>
      </c>
    </row>
    <row r="15" spans="1:9" ht="40.5" customHeight="1">
      <c r="A15" s="20" t="s">
        <v>29</v>
      </c>
      <c r="B15" s="14">
        <v>609.18569</v>
      </c>
      <c r="C15" s="14">
        <v>280</v>
      </c>
      <c r="D15" s="14">
        <v>280</v>
      </c>
      <c r="E15" s="18">
        <f t="shared" si="4"/>
        <v>100</v>
      </c>
      <c r="F15" s="14">
        <v>280</v>
      </c>
      <c r="G15" s="18">
        <f t="shared" si="5"/>
        <v>100</v>
      </c>
      <c r="H15" s="14">
        <v>280</v>
      </c>
      <c r="I15" s="18">
        <f t="shared" si="3"/>
        <v>100</v>
      </c>
    </row>
    <row r="16" spans="1:9" ht="18" customHeight="1">
      <c r="A16" s="4" t="s">
        <v>3</v>
      </c>
      <c r="B16" s="22">
        <f>B17+B18+B19+B20</f>
        <v>25811.505879999997</v>
      </c>
      <c r="C16" s="22">
        <f>C17+C18+C19+C20</f>
        <v>48718.899999999994</v>
      </c>
      <c r="D16" s="22">
        <f>D17+D18+D19+D20</f>
        <v>31981.300000000003</v>
      </c>
      <c r="E16" s="16">
        <f t="shared" si="4"/>
        <v>65.64454451968335</v>
      </c>
      <c r="F16" s="22">
        <f>F17+F18+F19+F20</f>
        <v>30440.3</v>
      </c>
      <c r="G16" s="16">
        <f t="shared" si="5"/>
        <v>62.48150101911168</v>
      </c>
      <c r="H16" s="22">
        <f>H17+H18+H19+H20</f>
        <v>30540.6</v>
      </c>
      <c r="I16" s="16">
        <f t="shared" si="3"/>
        <v>62.687375946501255</v>
      </c>
    </row>
    <row r="17" spans="1:9" ht="18" customHeight="1">
      <c r="A17" s="19" t="s">
        <v>30</v>
      </c>
      <c r="B17" s="14">
        <v>100</v>
      </c>
      <c r="C17" s="14">
        <v>125</v>
      </c>
      <c r="D17" s="14">
        <v>164</v>
      </c>
      <c r="E17" s="18">
        <f t="shared" si="4"/>
        <v>131.20000000000002</v>
      </c>
      <c r="F17" s="14">
        <v>164</v>
      </c>
      <c r="G17" s="18">
        <f t="shared" si="5"/>
        <v>131.20000000000002</v>
      </c>
      <c r="H17" s="14">
        <v>164</v>
      </c>
      <c r="I17" s="18">
        <f t="shared" si="3"/>
        <v>131.20000000000002</v>
      </c>
    </row>
    <row r="18" spans="1:9" ht="18" customHeight="1">
      <c r="A18" s="19" t="s">
        <v>31</v>
      </c>
      <c r="B18" s="14">
        <v>150</v>
      </c>
      <c r="C18" s="14">
        <v>225</v>
      </c>
      <c r="D18" s="14">
        <v>457</v>
      </c>
      <c r="E18" s="18">
        <f t="shared" si="4"/>
        <v>203.11111111111111</v>
      </c>
      <c r="F18" s="14">
        <v>457</v>
      </c>
      <c r="G18" s="18">
        <f t="shared" si="5"/>
        <v>203.11111111111111</v>
      </c>
      <c r="H18" s="14">
        <v>457</v>
      </c>
      <c r="I18" s="18">
        <f t="shared" si="3"/>
        <v>203.11111111111111</v>
      </c>
    </row>
    <row r="19" spans="1:9" ht="18" customHeight="1">
      <c r="A19" s="19" t="s">
        <v>32</v>
      </c>
      <c r="B19" s="14">
        <v>24998.61526</v>
      </c>
      <c r="C19" s="14">
        <v>41978.7</v>
      </c>
      <c r="D19" s="14">
        <v>24034.7</v>
      </c>
      <c r="E19" s="18">
        <f t="shared" si="4"/>
        <v>57.25451240748285</v>
      </c>
      <c r="F19" s="14">
        <v>23515.5</v>
      </c>
      <c r="G19" s="18">
        <f t="shared" si="5"/>
        <v>56.017694688020356</v>
      </c>
      <c r="H19" s="14">
        <v>23515.5</v>
      </c>
      <c r="I19" s="18">
        <f t="shared" si="3"/>
        <v>56.017694688020356</v>
      </c>
    </row>
    <row r="20" spans="1:9" ht="18" customHeight="1">
      <c r="A20" s="19" t="s">
        <v>33</v>
      </c>
      <c r="B20" s="14">
        <v>562.89062</v>
      </c>
      <c r="C20" s="14">
        <v>6390.2</v>
      </c>
      <c r="D20" s="14">
        <v>7325.6</v>
      </c>
      <c r="E20" s="18">
        <f t="shared" si="4"/>
        <v>114.63803949798131</v>
      </c>
      <c r="F20" s="14">
        <v>6303.8</v>
      </c>
      <c r="G20" s="18">
        <f t="shared" si="5"/>
        <v>98.64792964226471</v>
      </c>
      <c r="H20" s="14">
        <v>6404.1</v>
      </c>
      <c r="I20" s="18">
        <f t="shared" si="3"/>
        <v>100.21752057838566</v>
      </c>
    </row>
    <row r="21" spans="1:9" ht="17.25">
      <c r="A21" s="4" t="s">
        <v>4</v>
      </c>
      <c r="B21" s="22">
        <f>B22+B23+B24</f>
        <v>4218.977629999999</v>
      </c>
      <c r="C21" s="22">
        <f>C22+C23+C24</f>
        <v>44056</v>
      </c>
      <c r="D21" s="22">
        <f>D22+D23+D24</f>
        <v>6362.8</v>
      </c>
      <c r="E21" s="16">
        <f t="shared" si="4"/>
        <v>14.442527692028328</v>
      </c>
      <c r="F21" s="22">
        <f>F22+F23+F24</f>
        <v>2972.3</v>
      </c>
      <c r="G21" s="16">
        <f t="shared" si="5"/>
        <v>6.746640639186491</v>
      </c>
      <c r="H21" s="22">
        <f>H22+H23+H24</f>
        <v>1914.5</v>
      </c>
      <c r="I21" s="16">
        <f t="shared" si="3"/>
        <v>4.345605592881787</v>
      </c>
    </row>
    <row r="22" spans="1:9" ht="18">
      <c r="A22" s="19" t="s">
        <v>34</v>
      </c>
      <c r="B22" s="14">
        <v>2946.54922</v>
      </c>
      <c r="C22" s="14">
        <v>39514.2</v>
      </c>
      <c r="D22" s="14">
        <v>4808</v>
      </c>
      <c r="E22" s="18">
        <f t="shared" si="4"/>
        <v>12.167777659676775</v>
      </c>
      <c r="F22" s="14">
        <v>2128</v>
      </c>
      <c r="G22" s="18">
        <f t="shared" si="5"/>
        <v>5.38540575286859</v>
      </c>
      <c r="H22" s="14">
        <v>1828</v>
      </c>
      <c r="I22" s="18">
        <f t="shared" si="3"/>
        <v>4.626185017031852</v>
      </c>
    </row>
    <row r="23" spans="1:9" ht="18">
      <c r="A23" s="19" t="s">
        <v>35</v>
      </c>
      <c r="B23" s="14">
        <v>1272.42841</v>
      </c>
      <c r="C23" s="14">
        <v>3333.5</v>
      </c>
      <c r="D23" s="14">
        <v>1554.8</v>
      </c>
      <c r="E23" s="18">
        <f t="shared" si="4"/>
        <v>46.64166791660417</v>
      </c>
      <c r="F23" s="14">
        <v>844.3</v>
      </c>
      <c r="G23" s="18">
        <f t="shared" si="5"/>
        <v>25.32773361331933</v>
      </c>
      <c r="H23" s="14">
        <v>86.5</v>
      </c>
      <c r="I23" s="18">
        <f t="shared" si="3"/>
        <v>2.5948702564871757</v>
      </c>
    </row>
    <row r="24" spans="1:9" ht="24" customHeight="1">
      <c r="A24" s="19" t="s">
        <v>36</v>
      </c>
      <c r="B24" s="14">
        <v>0</v>
      </c>
      <c r="C24" s="14">
        <v>1208.3</v>
      </c>
      <c r="D24" s="14">
        <v>0</v>
      </c>
      <c r="E24" s="18">
        <f t="shared" si="4"/>
        <v>0</v>
      </c>
      <c r="F24" s="14">
        <v>0</v>
      </c>
      <c r="G24" s="18">
        <f t="shared" si="5"/>
        <v>0</v>
      </c>
      <c r="H24" s="14">
        <v>0</v>
      </c>
      <c r="I24" s="18">
        <f t="shared" si="3"/>
        <v>0</v>
      </c>
    </row>
    <row r="25" spans="1:9" ht="21" customHeight="1">
      <c r="A25" s="4" t="s">
        <v>5</v>
      </c>
      <c r="B25" s="22">
        <f>B26</f>
        <v>223.45355</v>
      </c>
      <c r="C25" s="22">
        <f>C26</f>
        <v>11255.3</v>
      </c>
      <c r="D25" s="22">
        <f>D26</f>
        <v>826</v>
      </c>
      <c r="E25" s="16">
        <f t="shared" si="4"/>
        <v>7.338764848560235</v>
      </c>
      <c r="F25" s="22">
        <f>F26</f>
        <v>133</v>
      </c>
      <c r="G25" s="16">
        <f t="shared" si="5"/>
        <v>1.1816655264630886</v>
      </c>
      <c r="H25" s="22">
        <f>H26</f>
        <v>140</v>
      </c>
      <c r="I25" s="16">
        <f t="shared" si="3"/>
        <v>1.2438584489085143</v>
      </c>
    </row>
    <row r="26" spans="1:9" ht="37.5" customHeight="1">
      <c r="A26" s="7" t="s">
        <v>37</v>
      </c>
      <c r="B26" s="14">
        <v>223.45355</v>
      </c>
      <c r="C26" s="14">
        <v>11255.3</v>
      </c>
      <c r="D26" s="14">
        <v>826</v>
      </c>
      <c r="E26" s="18">
        <f t="shared" si="4"/>
        <v>7.338764848560235</v>
      </c>
      <c r="F26" s="14">
        <v>133</v>
      </c>
      <c r="G26" s="18">
        <f t="shared" si="5"/>
        <v>1.1816655264630886</v>
      </c>
      <c r="H26" s="14">
        <v>140</v>
      </c>
      <c r="I26" s="18">
        <f t="shared" si="3"/>
        <v>1.2438584489085143</v>
      </c>
    </row>
    <row r="27" spans="1:9" ht="17.25">
      <c r="A27" s="4" t="s">
        <v>6</v>
      </c>
      <c r="B27" s="22">
        <f>B28+B29+B30+B31+B32</f>
        <v>420316.78807999997</v>
      </c>
      <c r="C27" s="22">
        <f>C28+C29+C30+C31+C32</f>
        <v>369159.89999999997</v>
      </c>
      <c r="D27" s="22">
        <f>D28+D29+D30+D31+D32</f>
        <v>396662.7</v>
      </c>
      <c r="E27" s="16">
        <f t="shared" si="4"/>
        <v>107.45010495451972</v>
      </c>
      <c r="F27" s="22">
        <f>F28+F29+F30+F31+F32</f>
        <v>384598.4</v>
      </c>
      <c r="G27" s="16">
        <f t="shared" si="5"/>
        <v>104.18206311140511</v>
      </c>
      <c r="H27" s="22">
        <f>H28+H29+H30+H31+H32</f>
        <v>413895.60000000003</v>
      </c>
      <c r="I27" s="16">
        <f t="shared" si="3"/>
        <v>112.11824469559129</v>
      </c>
    </row>
    <row r="28" spans="1:9" ht="18">
      <c r="A28" s="19" t="s">
        <v>38</v>
      </c>
      <c r="B28" s="14">
        <v>76321.09231</v>
      </c>
      <c r="C28" s="14">
        <v>99030.9</v>
      </c>
      <c r="D28" s="14">
        <v>117208</v>
      </c>
      <c r="E28" s="18">
        <f t="shared" si="4"/>
        <v>118.35497809269633</v>
      </c>
      <c r="F28" s="14">
        <v>95314.3</v>
      </c>
      <c r="G28" s="18">
        <f t="shared" si="5"/>
        <v>96.24702996741422</v>
      </c>
      <c r="H28" s="14">
        <v>98792.5</v>
      </c>
      <c r="I28" s="18">
        <f t="shared" si="3"/>
        <v>99.75926705704987</v>
      </c>
    </row>
    <row r="29" spans="1:9" ht="18">
      <c r="A29" s="19" t="s">
        <v>39</v>
      </c>
      <c r="B29" s="14">
        <v>248832.28214</v>
      </c>
      <c r="C29" s="14">
        <v>166645.8</v>
      </c>
      <c r="D29" s="14">
        <v>161737.4</v>
      </c>
      <c r="E29" s="18">
        <f t="shared" si="4"/>
        <v>97.05459123482261</v>
      </c>
      <c r="F29" s="14">
        <v>171295.6</v>
      </c>
      <c r="G29" s="18">
        <f t="shared" si="5"/>
        <v>102.79022933671295</v>
      </c>
      <c r="H29" s="14">
        <v>196729.7</v>
      </c>
      <c r="I29" s="18">
        <f t="shared" si="3"/>
        <v>118.05260018554324</v>
      </c>
    </row>
    <row r="30" spans="1:9" ht="18">
      <c r="A30" s="19" t="s">
        <v>40</v>
      </c>
      <c r="B30" s="14">
        <v>13209.23802</v>
      </c>
      <c r="C30" s="14">
        <v>15153.9</v>
      </c>
      <c r="D30" s="14">
        <v>13661.2</v>
      </c>
      <c r="E30" s="18">
        <f t="shared" si="4"/>
        <v>90.14973043242995</v>
      </c>
      <c r="F30" s="14">
        <v>14418.5</v>
      </c>
      <c r="G30" s="18">
        <f t="shared" si="5"/>
        <v>95.14712384270716</v>
      </c>
      <c r="H30" s="14">
        <v>15118.9</v>
      </c>
      <c r="I30" s="18">
        <f t="shared" si="3"/>
        <v>99.76903635367793</v>
      </c>
    </row>
    <row r="31" spans="1:9" ht="18">
      <c r="A31" s="19" t="s">
        <v>41</v>
      </c>
      <c r="B31" s="14">
        <v>243.1</v>
      </c>
      <c r="C31" s="14">
        <v>243.1</v>
      </c>
      <c r="D31" s="14">
        <v>393.1</v>
      </c>
      <c r="E31" s="18">
        <f t="shared" si="4"/>
        <v>161.70300287947347</v>
      </c>
      <c r="F31" s="14">
        <v>300</v>
      </c>
      <c r="G31" s="18">
        <f t="shared" si="5"/>
        <v>123.40600575894693</v>
      </c>
      <c r="H31" s="14">
        <v>300</v>
      </c>
      <c r="I31" s="18">
        <f t="shared" si="3"/>
        <v>123.40600575894693</v>
      </c>
    </row>
    <row r="32" spans="1:9" ht="18">
      <c r="A32" s="19" t="s">
        <v>42</v>
      </c>
      <c r="B32" s="14">
        <v>81711.07561</v>
      </c>
      <c r="C32" s="14">
        <v>88086.2</v>
      </c>
      <c r="D32" s="14">
        <v>103663</v>
      </c>
      <c r="E32" s="18">
        <f t="shared" si="4"/>
        <v>117.68358721343412</v>
      </c>
      <c r="F32" s="14">
        <v>103270</v>
      </c>
      <c r="G32" s="18">
        <f t="shared" si="5"/>
        <v>117.23743333234947</v>
      </c>
      <c r="H32" s="14">
        <v>102954.5</v>
      </c>
      <c r="I32" s="18">
        <f t="shared" si="3"/>
        <v>116.87926145071532</v>
      </c>
    </row>
    <row r="33" spans="1:9" ht="17.25">
      <c r="A33" s="4" t="s">
        <v>11</v>
      </c>
      <c r="B33" s="22">
        <f>B34+B35</f>
        <v>35611.58245</v>
      </c>
      <c r="C33" s="22">
        <f>C34+C35</f>
        <v>38591.4</v>
      </c>
      <c r="D33" s="22">
        <f>D34+D35</f>
        <v>57918</v>
      </c>
      <c r="E33" s="16">
        <f t="shared" si="4"/>
        <v>150.0800696528242</v>
      </c>
      <c r="F33" s="22">
        <f>F34+F35</f>
        <v>60410.5</v>
      </c>
      <c r="G33" s="16">
        <f t="shared" si="5"/>
        <v>156.53876252221997</v>
      </c>
      <c r="H33" s="22">
        <f>H34+H35</f>
        <v>62584.7</v>
      </c>
      <c r="I33" s="16">
        <f t="shared" si="3"/>
        <v>162.17266022999942</v>
      </c>
    </row>
    <row r="34" spans="1:9" ht="18">
      <c r="A34" s="19" t="s">
        <v>43</v>
      </c>
      <c r="B34" s="14">
        <v>25507.91959</v>
      </c>
      <c r="C34" s="14">
        <v>29075.8</v>
      </c>
      <c r="D34" s="14">
        <v>45161.5</v>
      </c>
      <c r="E34" s="18">
        <f t="shared" si="4"/>
        <v>155.32332730311808</v>
      </c>
      <c r="F34" s="14">
        <v>47654</v>
      </c>
      <c r="G34" s="18">
        <f t="shared" si="5"/>
        <v>163.89574835430153</v>
      </c>
      <c r="H34" s="14">
        <v>49828.2</v>
      </c>
      <c r="I34" s="18">
        <f t="shared" si="3"/>
        <v>171.37344458278017</v>
      </c>
    </row>
    <row r="35" spans="1:9" ht="18">
      <c r="A35" s="19" t="s">
        <v>44</v>
      </c>
      <c r="B35" s="14">
        <v>10103.66286</v>
      </c>
      <c r="C35" s="14">
        <v>9515.6</v>
      </c>
      <c r="D35" s="14">
        <v>12756.5</v>
      </c>
      <c r="E35" s="18">
        <f t="shared" si="4"/>
        <v>134.05880869309343</v>
      </c>
      <c r="F35" s="14">
        <v>12756.5</v>
      </c>
      <c r="G35" s="18">
        <f t="shared" si="5"/>
        <v>134.05880869309343</v>
      </c>
      <c r="H35" s="14">
        <v>12756.5</v>
      </c>
      <c r="I35" s="18">
        <f t="shared" si="3"/>
        <v>134.05880869309343</v>
      </c>
    </row>
    <row r="36" spans="1:9" ht="21.75" customHeight="1">
      <c r="A36" s="4" t="s">
        <v>12</v>
      </c>
      <c r="B36" s="22">
        <f>B37+B38</f>
        <v>224.554</v>
      </c>
      <c r="C36" s="22">
        <f>C37+C38</f>
        <v>211.9</v>
      </c>
      <c r="D36" s="22">
        <f>D37+D38</f>
        <v>403.8</v>
      </c>
      <c r="E36" s="16">
        <f t="shared" si="4"/>
        <v>190.5615856536102</v>
      </c>
      <c r="F36" s="22">
        <f>F37+F38</f>
        <v>403.8</v>
      </c>
      <c r="G36" s="16">
        <f t="shared" si="5"/>
        <v>190.5615856536102</v>
      </c>
      <c r="H36" s="22">
        <f>H37+H38</f>
        <v>403.8</v>
      </c>
      <c r="I36" s="16">
        <f t="shared" si="3"/>
        <v>190.5615856536102</v>
      </c>
    </row>
    <row r="37" spans="1:9" ht="21.75" customHeight="1">
      <c r="A37" s="19" t="s">
        <v>45</v>
      </c>
      <c r="B37" s="14">
        <v>112.554</v>
      </c>
      <c r="C37" s="14">
        <v>171.9</v>
      </c>
      <c r="D37" s="14">
        <v>343.8</v>
      </c>
      <c r="E37" s="18">
        <f t="shared" si="4"/>
        <v>200</v>
      </c>
      <c r="F37" s="14">
        <v>343.8</v>
      </c>
      <c r="G37" s="18">
        <f t="shared" si="5"/>
        <v>200</v>
      </c>
      <c r="H37" s="14">
        <v>343.8</v>
      </c>
      <c r="I37" s="18">
        <f t="shared" si="3"/>
        <v>200</v>
      </c>
    </row>
    <row r="38" spans="1:9" ht="21.75" customHeight="1">
      <c r="A38" s="19" t="s">
        <v>46</v>
      </c>
      <c r="B38" s="14">
        <v>112</v>
      </c>
      <c r="C38" s="14">
        <v>40</v>
      </c>
      <c r="D38" s="14">
        <v>60</v>
      </c>
      <c r="E38" s="18">
        <f t="shared" si="4"/>
        <v>150</v>
      </c>
      <c r="F38" s="14">
        <v>60</v>
      </c>
      <c r="G38" s="18">
        <f t="shared" si="5"/>
        <v>150</v>
      </c>
      <c r="H38" s="14">
        <v>60</v>
      </c>
      <c r="I38" s="18">
        <f t="shared" si="3"/>
        <v>150</v>
      </c>
    </row>
    <row r="39" spans="1:9" ht="17.25">
      <c r="A39" s="4" t="s">
        <v>7</v>
      </c>
      <c r="B39" s="22">
        <f>B40+B41+B42</f>
        <v>17197.36893</v>
      </c>
      <c r="C39" s="22">
        <f>C40+C41+C42</f>
        <v>22139.2</v>
      </c>
      <c r="D39" s="22">
        <f>D40+D41+D42</f>
        <v>15549.599999999999</v>
      </c>
      <c r="E39" s="16">
        <f t="shared" si="4"/>
        <v>70.235600202356</v>
      </c>
      <c r="F39" s="22">
        <f>F40+F41+F42</f>
        <v>8858.8</v>
      </c>
      <c r="G39" s="16">
        <f t="shared" si="5"/>
        <v>40.01409265014092</v>
      </c>
      <c r="H39" s="22">
        <f>H40+H41+H42</f>
        <v>8858.699999999999</v>
      </c>
      <c r="I39" s="16">
        <f t="shared" si="3"/>
        <v>40.0136409626364</v>
      </c>
    </row>
    <row r="40" spans="1:9" ht="18">
      <c r="A40" s="19" t="s">
        <v>49</v>
      </c>
      <c r="B40" s="14">
        <v>0</v>
      </c>
      <c r="C40" s="14">
        <v>152.5</v>
      </c>
      <c r="D40" s="14">
        <v>152.5</v>
      </c>
      <c r="E40" s="18">
        <f t="shared" si="4"/>
        <v>100</v>
      </c>
      <c r="F40" s="14">
        <v>152.5</v>
      </c>
      <c r="G40" s="18">
        <f t="shared" si="5"/>
        <v>100</v>
      </c>
      <c r="H40" s="14">
        <v>152.5</v>
      </c>
      <c r="I40" s="18">
        <f t="shared" si="3"/>
        <v>100</v>
      </c>
    </row>
    <row r="41" spans="1:9" ht="18">
      <c r="A41" s="19" t="s">
        <v>50</v>
      </c>
      <c r="B41" s="14">
        <v>16266.56893</v>
      </c>
      <c r="C41" s="14">
        <v>20925.9</v>
      </c>
      <c r="D41" s="14">
        <v>13950.8</v>
      </c>
      <c r="E41" s="18">
        <f t="shared" si="4"/>
        <v>66.66762242006317</v>
      </c>
      <c r="F41" s="14">
        <v>7775.5</v>
      </c>
      <c r="G41" s="18">
        <f t="shared" si="5"/>
        <v>37.15730267276437</v>
      </c>
      <c r="H41" s="14">
        <v>7775.4</v>
      </c>
      <c r="I41" s="18">
        <f t="shared" si="3"/>
        <v>37.15682479606611</v>
      </c>
    </row>
    <row r="42" spans="1:9" ht="18">
      <c r="A42" s="19" t="s">
        <v>47</v>
      </c>
      <c r="B42" s="14">
        <v>930.8</v>
      </c>
      <c r="C42" s="14">
        <v>1060.8</v>
      </c>
      <c r="D42" s="14">
        <v>1446.3</v>
      </c>
      <c r="E42" s="18">
        <f t="shared" si="4"/>
        <v>136.34049773755657</v>
      </c>
      <c r="F42" s="14">
        <v>930.8</v>
      </c>
      <c r="G42" s="18">
        <f t="shared" si="5"/>
        <v>87.74509803921569</v>
      </c>
      <c r="H42" s="14">
        <v>930.8</v>
      </c>
      <c r="I42" s="18">
        <f t="shared" si="3"/>
        <v>87.74509803921569</v>
      </c>
    </row>
    <row r="43" spans="1:9" ht="17.25">
      <c r="A43" s="4" t="s">
        <v>13</v>
      </c>
      <c r="B43" s="22">
        <f>B44</f>
        <v>5952.65556</v>
      </c>
      <c r="C43" s="22">
        <f aca="true" t="shared" si="6" ref="C43:H43">C44</f>
        <v>60903.5</v>
      </c>
      <c r="D43" s="22">
        <f t="shared" si="6"/>
        <v>40800.3</v>
      </c>
      <c r="E43" s="16">
        <f t="shared" si="4"/>
        <v>66.99171640381915</v>
      </c>
      <c r="F43" s="22">
        <f t="shared" si="6"/>
        <v>7979.3</v>
      </c>
      <c r="G43" s="16">
        <f t="shared" si="5"/>
        <v>13.101545888167346</v>
      </c>
      <c r="H43" s="22">
        <f t="shared" si="6"/>
        <v>15441.2</v>
      </c>
      <c r="I43" s="16">
        <f t="shared" si="3"/>
        <v>25.353551109542146</v>
      </c>
    </row>
    <row r="44" spans="1:9" ht="18">
      <c r="A44" s="20" t="s">
        <v>48</v>
      </c>
      <c r="B44" s="14">
        <v>5952.65556</v>
      </c>
      <c r="C44" s="14">
        <v>60903.5</v>
      </c>
      <c r="D44" s="14">
        <v>40800.3</v>
      </c>
      <c r="E44" s="18">
        <f t="shared" si="4"/>
        <v>66.99171640381915</v>
      </c>
      <c r="F44" s="14">
        <v>7979.3</v>
      </c>
      <c r="G44" s="18">
        <f t="shared" si="5"/>
        <v>13.101545888167346</v>
      </c>
      <c r="H44" s="14">
        <v>15441.2</v>
      </c>
      <c r="I44" s="18">
        <f t="shared" si="3"/>
        <v>25.353551109542146</v>
      </c>
    </row>
    <row r="45" spans="1:9" ht="17.25">
      <c r="A45" s="4" t="s">
        <v>9</v>
      </c>
      <c r="B45" s="22">
        <f>B46+B47</f>
        <v>32623.1</v>
      </c>
      <c r="C45" s="22">
        <f>C46+C47+C48</f>
        <v>33457</v>
      </c>
      <c r="D45" s="22">
        <f>D46+D47+D48</f>
        <v>24133.699999999997</v>
      </c>
      <c r="E45" s="16">
        <f t="shared" si="4"/>
        <v>72.13348477149773</v>
      </c>
      <c r="F45" s="22">
        <f>F46+F47+F48</f>
        <v>23049.1</v>
      </c>
      <c r="G45" s="16">
        <f t="shared" si="5"/>
        <v>68.8917117494097</v>
      </c>
      <c r="H45" s="22">
        <f>H46+H47+H48</f>
        <v>23323.3</v>
      </c>
      <c r="I45" s="16">
        <f t="shared" si="3"/>
        <v>69.7112711839077</v>
      </c>
    </row>
    <row r="46" spans="1:9" ht="30" customHeight="1">
      <c r="A46" s="20" t="s">
        <v>51</v>
      </c>
      <c r="B46" s="14">
        <v>6946.4</v>
      </c>
      <c r="C46" s="14">
        <v>9999.8</v>
      </c>
      <c r="D46" s="14">
        <v>12808.9</v>
      </c>
      <c r="E46" s="18">
        <f t="shared" si="4"/>
        <v>128.09156183123662</v>
      </c>
      <c r="F46" s="14">
        <v>12855.3</v>
      </c>
      <c r="G46" s="18">
        <f t="shared" si="5"/>
        <v>128.55557111142224</v>
      </c>
      <c r="H46" s="14">
        <v>13112.8</v>
      </c>
      <c r="I46" s="18">
        <f t="shared" si="3"/>
        <v>131.13062261245224</v>
      </c>
    </row>
    <row r="47" spans="1:9" ht="21" customHeight="1">
      <c r="A47" s="20" t="s">
        <v>52</v>
      </c>
      <c r="B47" s="14">
        <v>25676.7</v>
      </c>
      <c r="C47" s="14">
        <v>20831</v>
      </c>
      <c r="D47" s="14">
        <v>11324.8</v>
      </c>
      <c r="E47" s="18">
        <f t="shared" si="4"/>
        <v>54.365128894436175</v>
      </c>
      <c r="F47" s="14">
        <v>10193.8</v>
      </c>
      <c r="G47" s="18">
        <f t="shared" si="5"/>
        <v>48.935720800729676</v>
      </c>
      <c r="H47" s="14">
        <v>10210.5</v>
      </c>
      <c r="I47" s="18">
        <f t="shared" si="3"/>
        <v>49.01588977965532</v>
      </c>
    </row>
    <row r="48" spans="1:9" ht="21" customHeight="1">
      <c r="A48" s="20" t="s">
        <v>53</v>
      </c>
      <c r="B48" s="14">
        <v>0</v>
      </c>
      <c r="C48" s="14">
        <v>2626.2</v>
      </c>
      <c r="D48" s="14">
        <v>0</v>
      </c>
      <c r="E48" s="18">
        <f t="shared" si="4"/>
        <v>0</v>
      </c>
      <c r="F48" s="14">
        <v>0</v>
      </c>
      <c r="G48" s="18">
        <f t="shared" si="5"/>
        <v>0</v>
      </c>
      <c r="H48" s="14">
        <v>0</v>
      </c>
      <c r="I48" s="18">
        <f t="shared" si="3"/>
        <v>0</v>
      </c>
    </row>
    <row r="49" spans="1:9" ht="18">
      <c r="A49" s="7" t="s">
        <v>17</v>
      </c>
      <c r="B49" s="14"/>
      <c r="C49" s="14"/>
      <c r="D49" s="14"/>
      <c r="E49" s="7"/>
      <c r="F49" s="14">
        <v>23810.9</v>
      </c>
      <c r="G49" s="7"/>
      <c r="H49" s="14">
        <v>32549</v>
      </c>
      <c r="I49" s="7"/>
    </row>
    <row r="50" spans="1:12" s="8" customFormat="1" ht="17.25">
      <c r="A50" s="9"/>
      <c r="L50" s="23"/>
    </row>
    <row r="51" spans="1:3" s="15" customFormat="1" ht="21" customHeight="1">
      <c r="A51" s="25"/>
      <c r="B51" s="25"/>
      <c r="C51" s="25"/>
    </row>
    <row r="52" s="8" customFormat="1" ht="52.5" customHeight="1">
      <c r="A52" s="9"/>
    </row>
    <row r="53" s="8" customFormat="1" ht="15">
      <c r="A53" s="9"/>
    </row>
    <row r="54" s="8" customFormat="1" ht="15">
      <c r="A54" s="10"/>
    </row>
    <row r="55" s="8" customFormat="1" ht="32.25" customHeight="1">
      <c r="A55" s="9"/>
    </row>
    <row r="56" s="8" customFormat="1" ht="15.75">
      <c r="A56" s="9"/>
    </row>
    <row r="57" s="8" customFormat="1" ht="49.5" customHeight="1">
      <c r="A57" s="12"/>
    </row>
    <row r="58" s="8" customFormat="1" ht="15.75">
      <c r="A58" s="9"/>
    </row>
    <row r="59" s="8" customFormat="1" ht="15.75">
      <c r="A59" s="9"/>
    </row>
    <row r="60" s="8" customFormat="1" ht="15">
      <c r="A60" s="9"/>
    </row>
    <row r="61" s="8" customFormat="1" ht="15">
      <c r="A61" s="9"/>
    </row>
    <row r="62" s="8" customFormat="1" ht="15">
      <c r="A62" s="9"/>
    </row>
    <row r="63" s="8" customFormat="1" ht="15">
      <c r="A63" s="9"/>
    </row>
    <row r="64" s="8" customFormat="1" ht="15">
      <c r="A64" s="9"/>
    </row>
    <row r="65" s="8" customFormat="1" ht="15">
      <c r="A65" s="9"/>
    </row>
    <row r="66" s="8" customFormat="1" ht="15">
      <c r="A66" s="9"/>
    </row>
    <row r="67" s="8" customFormat="1" ht="15">
      <c r="A67" s="9"/>
    </row>
    <row r="68" s="8" customFormat="1" ht="15">
      <c r="A68" s="9"/>
    </row>
    <row r="69" s="8" customFormat="1" ht="15">
      <c r="A69" s="9"/>
    </row>
    <row r="70" s="8" customFormat="1" ht="15">
      <c r="A70" s="9"/>
    </row>
    <row r="71" s="8" customFormat="1" ht="15">
      <c r="A71" s="9"/>
    </row>
    <row r="72" s="8" customFormat="1" ht="15">
      <c r="A72" s="9"/>
    </row>
    <row r="73" s="8" customFormat="1" ht="15">
      <c r="A73" s="9"/>
    </row>
    <row r="74" s="8" customFormat="1" ht="15">
      <c r="A74" s="9"/>
    </row>
    <row r="75" s="8" customFormat="1" ht="15">
      <c r="A75" s="9"/>
    </row>
    <row r="76" s="8" customFormat="1" ht="15">
      <c r="A76" s="9"/>
    </row>
    <row r="77" s="8" customFormat="1" ht="15">
      <c r="A77" s="9"/>
    </row>
    <row r="78" s="8" customFormat="1" ht="15">
      <c r="A78" s="9"/>
    </row>
    <row r="79" s="8" customFormat="1" ht="15">
      <c r="A79" s="9"/>
    </row>
    <row r="80" s="8" customFormat="1" ht="15">
      <c r="A80" s="9"/>
    </row>
    <row r="81" s="8" customFormat="1" ht="15">
      <c r="A81" s="9"/>
    </row>
    <row r="82" s="8" customFormat="1" ht="15">
      <c r="A82" s="9"/>
    </row>
  </sheetData>
  <sheetProtection/>
  <mergeCells count="3">
    <mergeCell ref="G1:I1"/>
    <mergeCell ref="A51:C51"/>
    <mergeCell ref="A2:H2"/>
  </mergeCells>
  <printOptions/>
  <pageMargins left="0.7480314960629921" right="0.15748031496062992" top="0.1968503937007874" bottom="0.1968503937007874" header="0.15748031496062992" footer="0.1968503937007874"/>
  <pageSetup fitToHeight="1" fitToWidth="1"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</dc:creator>
  <cp:keywords/>
  <dc:description/>
  <cp:lastModifiedBy>Погудина</cp:lastModifiedBy>
  <cp:lastPrinted>2019-11-20T08:37:57Z</cp:lastPrinted>
  <dcterms:created xsi:type="dcterms:W3CDTF">2008-10-28T10:21:18Z</dcterms:created>
  <dcterms:modified xsi:type="dcterms:W3CDTF">2019-11-20T08:39:39Z</dcterms:modified>
  <cp:category/>
  <cp:version/>
  <cp:contentType/>
  <cp:contentStatus/>
</cp:coreProperties>
</file>