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/>
  <calcPr fullCalcOnLoad="1" fullPrecision="0"/>
</workbook>
</file>

<file path=xl/sharedStrings.xml><?xml version="1.0" encoding="utf-8"?>
<sst xmlns="http://schemas.openxmlformats.org/spreadsheetml/2006/main" count="67" uniqueCount="67">
  <si>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</si>
  <si>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</si>
  <si>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</si>
  <si>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</si>
  <si>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</si>
  <si>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</si>
  <si>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</si>
  <si>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</si>
  <si>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</si>
  <si>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</si>
  <si>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</si>
  <si>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</si>
  <si>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</si>
  <si>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 Социальная политика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</si>
  <si>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</si>
  <si>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</si>
  <si>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</si>
  <si>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</si>
  <si>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</si>
  <si>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</si>
  <si>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</si>
  <si>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</si>
  <si>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</si>
  <si>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</si>
  <si>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</si>
  <si>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      Общегосударственные вопросы, </t>
    </r>
    <r>
      <rPr>
        <sz val="14"/>
        <rFont val="Times New Roman"/>
        <family val="1"/>
      </rPr>
      <t>в том числе:</t>
    </r>
  </si>
  <si>
    <r>
      <t xml:space="preserve">      Национальная безопасность и правоохранительная деятельность,</t>
    </r>
    <r>
      <rPr>
        <sz val="14"/>
        <rFont val="Times New Roman"/>
        <family val="1"/>
      </rPr>
      <t xml:space="preserve"> в том числе: </t>
    </r>
  </si>
  <si>
    <r>
      <t xml:space="preserve">      Национальная экономика, </t>
    </r>
    <r>
      <rPr>
        <sz val="14"/>
        <rFont val="Times New Roman"/>
        <family val="1"/>
      </rPr>
      <t>в том числе:</t>
    </r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</si>
  <si>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</si>
  <si>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</si>
  <si>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</si>
  <si>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</si>
  <si>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</si>
  <si>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</si>
  <si>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Другие вопросы в области жилищно-коммунального хозяйства</t>
  </si>
  <si>
    <r>
      <t xml:space="preserve">      Жилищно-коммунальное хозяйство,</t>
    </r>
    <r>
      <rPr>
        <sz val="14"/>
        <rFont val="Times New Roman"/>
        <family val="1"/>
      </rPr>
      <t xml:space="preserve"> в том числе:</t>
    </r>
    <r>
      <rPr>
        <i/>
        <sz val="14"/>
        <rFont val="Times New Roman"/>
        <family val="1"/>
      </rPr>
      <t xml:space="preserve"> </t>
    </r>
  </si>
  <si>
    <r>
      <t xml:space="preserve">      Охрана окружающей среды, </t>
    </r>
    <r>
      <rPr>
        <sz val="14"/>
        <rFont val="Times New Roman"/>
        <family val="1"/>
      </rPr>
      <t>в том числе:</t>
    </r>
  </si>
  <si>
    <r>
      <t xml:space="preserve">      Образование</t>
    </r>
    <r>
      <rPr>
        <sz val="14"/>
        <rFont val="Times New Roman"/>
        <family val="1"/>
      </rPr>
      <t xml:space="preserve">, в том числе: </t>
    </r>
  </si>
  <si>
    <r>
      <t xml:space="preserve">      Культура, кинематография,</t>
    </r>
    <r>
      <rPr>
        <sz val="14"/>
        <rFont val="Times New Roman"/>
        <family val="1"/>
      </rPr>
      <t xml:space="preserve"> в том числе:</t>
    </r>
  </si>
  <si>
    <r>
      <t xml:space="preserve">       Здравоохранение</t>
    </r>
    <r>
      <rPr>
        <sz val="14"/>
        <rFont val="Times New Roman"/>
        <family val="1"/>
      </rPr>
      <t>, в том числе:</t>
    </r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</si>
  <si>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</si>
  <si>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</si>
  <si>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</si>
  <si>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</si>
  <si>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</si>
  <si>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</si>
  <si>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</si>
  <si>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</si>
  <si>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Санитарно-эпидемиологическое благополучие</t>
  </si>
  <si>
    <t>Социальное обслуживание населения</t>
  </si>
  <si>
    <t>Пенсионное обеспечение</t>
  </si>
  <si>
    <t>Другие вопросы в области социальной политики</t>
  </si>
  <si>
    <r>
      <t xml:space="preserve">       Физическая культура и спорт, </t>
    </r>
    <r>
      <rPr>
        <sz val="14"/>
        <rFont val="Times New Roman"/>
        <family val="1"/>
      </rPr>
      <t>в том числе:</t>
    </r>
  </si>
  <si>
    <r>
      <t xml:space="preserve">       Межбюджетные трансферты общего характера бюджетам субъектов Российской Федерации и муниципальных образований, </t>
    </r>
    <r>
      <rPr>
        <sz val="14"/>
        <rFont val="Times New Roman"/>
        <family val="1"/>
      </rPr>
      <t>в том числе:</t>
    </r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</si>
  <si>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</si>
  <si>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</si>
  <si>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</si>
  <si>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</si>
  <si>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Другие вопросы в области здравоохранения</t>
  </si>
  <si>
    <t xml:space="preserve">Прочие безвозмездные поступления </t>
  </si>
  <si>
    <t>Доходы от возврата бюджетными учреждениями остатков субсидий прошлых лет</t>
  </si>
  <si>
    <t>ОСНОВНЫЕ ПОКАЗАТЕЛИ РАЙОННОГО БЮДЖЕТА В 2020 ГОДУ, тыс.руб.</t>
  </si>
  <si>
    <t>ПЛАН на 2020 год</t>
  </si>
  <si>
    <t>ФАКТ на 01.04.2020г.</t>
  </si>
  <si>
    <t>в % от плана на 2020 год</t>
  </si>
  <si>
    <t>в % к аналогичному периоду 2019 года</t>
  </si>
  <si>
    <t>ФАКТ на 01.04.2019г.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</si>
</sst>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0.0%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17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83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1" fillId="0" borderId="0" xfId="56" applyNumberFormat="1" applyFont="1" applyAlignment="1">
      <alignment/>
    </xf>
    <xf numFmtId="2" fontId="16" fillId="0" borderId="10" xfId="0" applyNumberFormat="1" applyFont="1" applyBorder="1" applyAlignment="1" applyProtection="1">
      <alignment horizontal="left" vertical="top" wrapText="1"/>
      <protection/>
    </xf>
    <xf numFmtId="173" fontId="16" fillId="33" borderId="10" xfId="0" applyNumberFormat="1" applyFont="1" applyFill="1" applyBorder="1" applyAlignment="1" applyProtection="1">
      <alignment horizontal="center" vertical="center" wrapText="1"/>
      <protection hidden="1"/>
    </xf>
    <xf numFmtId="183" fontId="16" fillId="33" borderId="10" xfId="56" applyNumberFormat="1" applyFont="1" applyFill="1" applyBorder="1" applyAlignment="1" applyProtection="1">
      <alignment horizontal="center" vertical="center" wrapText="1"/>
      <protection hidden="1"/>
    </xf>
    <xf numFmtId="173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1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/>
    </xf>
    <xf numFmtId="173" fontId="16" fillId="35" borderId="10" xfId="0" applyNumberFormat="1" applyFont="1" applyFill="1" applyBorder="1" applyAlignment="1" applyProtection="1">
      <alignment horizontal="center" vertical="center" wrapText="1"/>
      <protection hidden="1"/>
    </xf>
    <xf numFmtId="2" fontId="5" fillId="36" borderId="10" xfId="0" applyNumberFormat="1" applyFont="1" applyFill="1" applyBorder="1" applyAlignment="1" applyProtection="1">
      <alignment horizontal="left" vertical="top" wrapText="1"/>
      <protection/>
    </xf>
    <xf numFmtId="173" fontId="5" fillId="36" borderId="10" xfId="0" applyNumberFormat="1" applyFont="1" applyFill="1" applyBorder="1" applyAlignment="1" applyProtection="1">
      <alignment horizontal="center" vertical="center" wrapText="1"/>
      <protection hidden="1"/>
    </xf>
    <xf numFmtId="183" fontId="5" fillId="36" borderId="10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10" xfId="0" applyFont="1" applyFill="1" applyBorder="1" applyAlignment="1">
      <alignment horizontal="center" vertical="top" wrapText="1"/>
    </xf>
    <xf numFmtId="173" fontId="3" fillId="37" borderId="10" xfId="0" applyNumberFormat="1" applyFont="1" applyFill="1" applyBorder="1" applyAlignment="1" applyProtection="1">
      <alignment horizontal="center" vertical="center" wrapText="1"/>
      <protection hidden="1"/>
    </xf>
    <xf numFmtId="183" fontId="3" fillId="37" borderId="10" xfId="56" applyNumberFormat="1" applyFont="1" applyFill="1" applyBorder="1" applyAlignment="1" applyProtection="1">
      <alignment horizontal="center" vertical="center" wrapText="1"/>
      <protection hidden="1"/>
    </xf>
    <xf numFmtId="173" fontId="5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zoomScale="80" zoomScaleNormal="80" zoomScaleSheetLayoutView="75" zoomScalePageLayoutView="0" workbookViewId="0" topLeftCell="A1">
      <selection activeCell="E31" sqref="E31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4" width="14.75390625" style="2" customWidth="1"/>
    <col min="5" max="5" width="14.125" style="2" customWidth="1"/>
    <col min="6" max="6" width="16.875" style="22" customWidth="1"/>
  </cols>
  <sheetData>
    <row r="1" spans="1:6" ht="28.5" customHeight="1">
      <c r="A1" s="48" t="s">
        <v>61</v>
      </c>
      <c r="B1" s="48"/>
      <c r="C1" s="48"/>
      <c r="D1" s="48"/>
      <c r="E1" s="48"/>
      <c r="F1" s="38"/>
    </row>
    <row r="2" spans="1:6" ht="18.75" customHeight="1">
      <c r="A2" s="8"/>
      <c r="B2" s="8"/>
      <c r="C2" s="8"/>
      <c r="D2" s="8"/>
      <c r="E2" s="8"/>
      <c r="F2" s="8"/>
    </row>
    <row r="3" spans="1:6" s="17" customFormat="1" ht="57" customHeight="1">
      <c r="A3" s="15"/>
      <c r="B3" s="16" t="s">
        <v>62</v>
      </c>
      <c r="C3" s="16" t="s">
        <v>63</v>
      </c>
      <c r="D3" s="16" t="s">
        <v>64</v>
      </c>
      <c r="E3" s="16" t="s">
        <v>65</v>
      </c>
      <c r="F3" s="39" t="s">
        <v>66</v>
      </c>
    </row>
    <row r="4" spans="1:6" s="7" customFormat="1" ht="21" customHeight="1">
      <c r="A4" s="43" t="s">
        <v>1</v>
      </c>
      <c r="B4" s="44">
        <f>B5+B12+B18+B19</f>
        <v>670689.9</v>
      </c>
      <c r="C4" s="44">
        <f>C5+C12+C18+C19</f>
        <v>133632.4</v>
      </c>
      <c r="D4" s="45">
        <f>C4/B4</f>
        <v>0.199</v>
      </c>
      <c r="E4" s="45">
        <f aca="true" t="shared" si="0" ref="E4:E16">C4/F4</f>
        <v>1.117</v>
      </c>
      <c r="F4" s="44">
        <f>F5+F12+F18</f>
        <v>119645.6</v>
      </c>
    </row>
    <row r="5" spans="1:6" s="7" customFormat="1" ht="22.5" customHeight="1">
      <c r="A5" s="12" t="s">
        <v>6</v>
      </c>
      <c r="B5" s="19">
        <f>B6+B11</f>
        <v>186202</v>
      </c>
      <c r="C5" s="19">
        <f>C6+C11</f>
        <v>40436</v>
      </c>
      <c r="D5" s="23">
        <f aca="true" t="shared" si="1" ref="D5:D63">C5/B5</f>
        <v>0.217</v>
      </c>
      <c r="E5" s="23">
        <f t="shared" si="0"/>
        <v>1.055</v>
      </c>
      <c r="F5" s="41">
        <f>F6+F11</f>
        <v>38311.8</v>
      </c>
    </row>
    <row r="6" spans="1:6" s="10" customFormat="1" ht="19.5">
      <c r="A6" s="13" t="s">
        <v>2</v>
      </c>
      <c r="B6" s="20">
        <f>SUM(B7:B10)</f>
        <v>179074</v>
      </c>
      <c r="C6" s="20">
        <f>SUM(C7:C10)</f>
        <v>38276.2</v>
      </c>
      <c r="D6" s="24">
        <f t="shared" si="1"/>
        <v>0.214</v>
      </c>
      <c r="E6" s="24">
        <f t="shared" si="0"/>
        <v>1.058</v>
      </c>
      <c r="F6" s="42">
        <f>SUM(F7:F10)</f>
        <v>36180</v>
      </c>
    </row>
    <row r="7" spans="1:6" s="11" customFormat="1" ht="18.75">
      <c r="A7" s="14" t="s">
        <v>3</v>
      </c>
      <c r="B7" s="21">
        <v>124246</v>
      </c>
      <c r="C7" s="21">
        <v>27194.2</v>
      </c>
      <c r="D7" s="25">
        <f t="shared" si="1"/>
        <v>0.219</v>
      </c>
      <c r="E7" s="25">
        <f t="shared" si="0"/>
        <v>1.044</v>
      </c>
      <c r="F7" s="31">
        <v>26053.8</v>
      </c>
    </row>
    <row r="8" spans="1:6" s="11" customFormat="1" ht="18.75">
      <c r="A8" s="14" t="s">
        <v>4</v>
      </c>
      <c r="B8" s="21">
        <v>17738</v>
      </c>
      <c r="C8" s="21">
        <v>4094.5</v>
      </c>
      <c r="D8" s="25">
        <f t="shared" si="1"/>
        <v>0.231</v>
      </c>
      <c r="E8" s="25">
        <f t="shared" si="0"/>
        <v>0.957</v>
      </c>
      <c r="F8" s="31">
        <v>4278.3</v>
      </c>
    </row>
    <row r="9" spans="1:6" s="11" customFormat="1" ht="18.75">
      <c r="A9" s="14" t="s">
        <v>15</v>
      </c>
      <c r="B9" s="21">
        <v>36146</v>
      </c>
      <c r="C9" s="21">
        <v>6769.3</v>
      </c>
      <c r="D9" s="25">
        <f t="shared" si="1"/>
        <v>0.187</v>
      </c>
      <c r="E9" s="25">
        <f t="shared" si="0"/>
        <v>1.209</v>
      </c>
      <c r="F9" s="31">
        <v>5599.4</v>
      </c>
    </row>
    <row r="10" spans="1:6" s="11" customFormat="1" ht="18.75">
      <c r="A10" s="14" t="s">
        <v>16</v>
      </c>
      <c r="B10" s="21">
        <v>944</v>
      </c>
      <c r="C10" s="21">
        <v>218.2</v>
      </c>
      <c r="D10" s="25">
        <f t="shared" si="1"/>
        <v>0.231</v>
      </c>
      <c r="E10" s="25">
        <f t="shared" si="0"/>
        <v>0.878</v>
      </c>
      <c r="F10" s="31">
        <v>248.5</v>
      </c>
    </row>
    <row r="11" spans="1:6" s="10" customFormat="1" ht="19.5">
      <c r="A11" s="13" t="s">
        <v>5</v>
      </c>
      <c r="B11" s="20">
        <v>7128</v>
      </c>
      <c r="C11" s="20">
        <v>2159.8</v>
      </c>
      <c r="D11" s="24">
        <f t="shared" si="1"/>
        <v>0.303</v>
      </c>
      <c r="E11" s="24">
        <f t="shared" si="0"/>
        <v>1.013</v>
      </c>
      <c r="F11" s="42">
        <v>2131.8</v>
      </c>
    </row>
    <row r="12" spans="1:6" s="9" customFormat="1" ht="26.25" customHeight="1">
      <c r="A12" s="12" t="s">
        <v>7</v>
      </c>
      <c r="B12" s="18">
        <f>SUM(B13:B18)</f>
        <v>484487.9</v>
      </c>
      <c r="C12" s="18">
        <f>SUM(C13:C16)</f>
        <v>93807.3</v>
      </c>
      <c r="D12" s="23">
        <f t="shared" si="1"/>
        <v>0.194</v>
      </c>
      <c r="E12" s="23">
        <f t="shared" si="0"/>
        <v>1.145</v>
      </c>
      <c r="F12" s="40">
        <f>SUM(F13:F16)</f>
        <v>81944.7</v>
      </c>
    </row>
    <row r="13" spans="1:6" s="11" customFormat="1" ht="18.75">
      <c r="A13" s="14" t="s">
        <v>8</v>
      </c>
      <c r="B13" s="21">
        <v>149506</v>
      </c>
      <c r="C13" s="21">
        <v>36140.7</v>
      </c>
      <c r="D13" s="26">
        <f t="shared" si="1"/>
        <v>0.242</v>
      </c>
      <c r="E13" s="25">
        <f t="shared" si="0"/>
        <v>1.667</v>
      </c>
      <c r="F13" s="31">
        <v>21683.7</v>
      </c>
    </row>
    <row r="14" spans="1:6" s="11" customFormat="1" ht="18.75">
      <c r="A14" s="14" t="s">
        <v>9</v>
      </c>
      <c r="B14" s="21">
        <v>240967.2</v>
      </c>
      <c r="C14" s="21">
        <v>57420.2</v>
      </c>
      <c r="D14" s="26">
        <f t="shared" si="1"/>
        <v>0.238</v>
      </c>
      <c r="E14" s="25">
        <f t="shared" si="0"/>
        <v>1.147</v>
      </c>
      <c r="F14" s="31">
        <v>50060.3</v>
      </c>
    </row>
    <row r="15" spans="1:6" s="11" customFormat="1" ht="18.75">
      <c r="A15" s="14" t="s">
        <v>10</v>
      </c>
      <c r="B15" s="21">
        <v>92269.1</v>
      </c>
      <c r="C15" s="21">
        <v>41.8</v>
      </c>
      <c r="D15" s="26">
        <f t="shared" si="1"/>
        <v>0</v>
      </c>
      <c r="E15" s="25">
        <f t="shared" si="0"/>
        <v>0.004</v>
      </c>
      <c r="F15" s="31">
        <v>10136.3</v>
      </c>
    </row>
    <row r="16" spans="1:6" s="11" customFormat="1" ht="18.75">
      <c r="A16" s="14" t="s">
        <v>11</v>
      </c>
      <c r="B16" s="21">
        <v>1745.6</v>
      </c>
      <c r="C16" s="21">
        <v>204.6</v>
      </c>
      <c r="D16" s="26">
        <f t="shared" si="1"/>
        <v>0.117</v>
      </c>
      <c r="E16" s="25">
        <f t="shared" si="0"/>
        <v>3.177</v>
      </c>
      <c r="F16" s="31">
        <v>64.4</v>
      </c>
    </row>
    <row r="17" spans="1:6" s="11" customFormat="1" ht="18.75">
      <c r="A17" s="14" t="s">
        <v>59</v>
      </c>
      <c r="B17" s="21">
        <v>0</v>
      </c>
      <c r="C17" s="21">
        <v>0</v>
      </c>
      <c r="D17" s="26" t="e">
        <f t="shared" si="1"/>
        <v>#DIV/0!</v>
      </c>
      <c r="E17" s="25">
        <v>0</v>
      </c>
      <c r="F17" s="31">
        <v>0</v>
      </c>
    </row>
    <row r="18" spans="1:6" s="11" customFormat="1" ht="56.25">
      <c r="A18" s="12" t="s">
        <v>12</v>
      </c>
      <c r="B18" s="21">
        <v>0</v>
      </c>
      <c r="C18" s="18">
        <v>-610.9</v>
      </c>
      <c r="D18" s="26">
        <v>0</v>
      </c>
      <c r="E18" s="25">
        <v>0</v>
      </c>
      <c r="F18" s="40">
        <v>-610.9</v>
      </c>
    </row>
    <row r="19" spans="1:6" s="11" customFormat="1" ht="37.5">
      <c r="A19" s="47" t="s">
        <v>60</v>
      </c>
      <c r="B19" s="21">
        <v>0</v>
      </c>
      <c r="C19" s="18">
        <v>0</v>
      </c>
      <c r="D19" s="26">
        <v>0</v>
      </c>
      <c r="E19" s="25">
        <v>0</v>
      </c>
      <c r="F19" s="40">
        <v>0</v>
      </c>
    </row>
    <row r="20" spans="1:8" s="9" customFormat="1" ht="18.75">
      <c r="A20" s="43" t="s">
        <v>0</v>
      </c>
      <c r="B20" s="44">
        <f>SUM(B21+B29+B31+B36+B40+B42+B48+B54+B58+B60+B51)</f>
        <v>669545.8</v>
      </c>
      <c r="C20" s="44">
        <f>SUM(C21+C29+C31+C36+C40+C42+C48+C54+C58+C60+C51)</f>
        <v>128843.8</v>
      </c>
      <c r="D20" s="45">
        <f t="shared" si="1"/>
        <v>0.192</v>
      </c>
      <c r="E20" s="45">
        <f aca="true" t="shared" si="2" ref="E20:E64">C20/F20</f>
        <v>1.149</v>
      </c>
      <c r="F20" s="44">
        <f>SUM(F21+F29+F31+F36+F40+F42+F48+F54+F58+F60+F51)</f>
        <v>112091.4</v>
      </c>
      <c r="H20" s="27"/>
    </row>
    <row r="21" spans="1:6" s="11" customFormat="1" ht="18.75">
      <c r="A21" s="35" t="s">
        <v>25</v>
      </c>
      <c r="B21" s="36">
        <f>SUM(B22:B28)</f>
        <v>74656.4</v>
      </c>
      <c r="C21" s="36">
        <f>SUM(C22:C28)</f>
        <v>14345.9</v>
      </c>
      <c r="D21" s="37">
        <f t="shared" si="1"/>
        <v>0.192</v>
      </c>
      <c r="E21" s="37">
        <f t="shared" si="2"/>
        <v>1.271</v>
      </c>
      <c r="F21" s="36">
        <f>SUM(F22:F28)</f>
        <v>11284.3</v>
      </c>
    </row>
    <row r="22" spans="1:6" s="11" customFormat="1" ht="31.5">
      <c r="A22" s="28" t="s">
        <v>17</v>
      </c>
      <c r="B22" s="29">
        <v>1516.6</v>
      </c>
      <c r="C22" s="29">
        <v>334.3</v>
      </c>
      <c r="D22" s="30">
        <f t="shared" si="1"/>
        <v>0.22</v>
      </c>
      <c r="E22" s="30">
        <f t="shared" si="2"/>
        <v>1.31</v>
      </c>
      <c r="F22" s="29">
        <v>255.2</v>
      </c>
    </row>
    <row r="23" spans="1:6" s="11" customFormat="1" ht="47.25">
      <c r="A23" s="28" t="s">
        <v>18</v>
      </c>
      <c r="B23" s="29">
        <v>1931.5</v>
      </c>
      <c r="C23" s="29">
        <v>563.2</v>
      </c>
      <c r="D23" s="30">
        <f t="shared" si="1"/>
        <v>0.292</v>
      </c>
      <c r="E23" s="30">
        <f t="shared" si="2"/>
        <v>1.774</v>
      </c>
      <c r="F23" s="29">
        <v>317.4</v>
      </c>
    </row>
    <row r="24" spans="1:6" s="11" customFormat="1" ht="47.25">
      <c r="A24" s="28" t="s">
        <v>19</v>
      </c>
      <c r="B24" s="29">
        <v>28042.2</v>
      </c>
      <c r="C24" s="29">
        <v>6950.7</v>
      </c>
      <c r="D24" s="30">
        <f t="shared" si="1"/>
        <v>0.248</v>
      </c>
      <c r="E24" s="30">
        <f t="shared" si="2"/>
        <v>1.546</v>
      </c>
      <c r="F24" s="29">
        <v>4496.2</v>
      </c>
    </row>
    <row r="25" spans="1:6" s="11" customFormat="1" ht="15.75">
      <c r="A25" s="28" t="s">
        <v>20</v>
      </c>
      <c r="B25" s="29">
        <v>9.5</v>
      </c>
      <c r="C25" s="29">
        <v>0</v>
      </c>
      <c r="D25" s="30">
        <f t="shared" si="1"/>
        <v>0</v>
      </c>
      <c r="E25" s="30" t="e">
        <f t="shared" si="2"/>
        <v>#DIV/0!</v>
      </c>
      <c r="F25" s="29">
        <v>0</v>
      </c>
    </row>
    <row r="26" spans="1:6" s="11" customFormat="1" ht="47.25">
      <c r="A26" s="28" t="s">
        <v>21</v>
      </c>
      <c r="B26" s="29">
        <v>5739.8</v>
      </c>
      <c r="C26" s="29">
        <v>1066.3</v>
      </c>
      <c r="D26" s="30">
        <f t="shared" si="1"/>
        <v>0.186</v>
      </c>
      <c r="E26" s="30">
        <f t="shared" si="2"/>
        <v>1.344</v>
      </c>
      <c r="F26" s="29">
        <v>793.3</v>
      </c>
    </row>
    <row r="27" spans="1:6" s="11" customFormat="1" ht="15.75">
      <c r="A27" s="28" t="s">
        <v>22</v>
      </c>
      <c r="B27" s="29">
        <v>300</v>
      </c>
      <c r="C27" s="29">
        <v>0</v>
      </c>
      <c r="D27" s="30">
        <f t="shared" si="1"/>
        <v>0</v>
      </c>
      <c r="E27" s="30" t="e">
        <f t="shared" si="2"/>
        <v>#DIV/0!</v>
      </c>
      <c r="F27" s="29">
        <v>0</v>
      </c>
    </row>
    <row r="28" spans="1:6" s="11" customFormat="1" ht="15.75">
      <c r="A28" s="28" t="s">
        <v>23</v>
      </c>
      <c r="B28" s="29">
        <v>37116.8</v>
      </c>
      <c r="C28" s="29">
        <v>5431.4</v>
      </c>
      <c r="D28" s="30">
        <f t="shared" si="1"/>
        <v>0.146</v>
      </c>
      <c r="E28" s="30">
        <f t="shared" si="2"/>
        <v>1.002</v>
      </c>
      <c r="F28" s="29">
        <v>5422.2</v>
      </c>
    </row>
    <row r="29" spans="1:6" s="11" customFormat="1" ht="37.5">
      <c r="A29" s="35" t="s">
        <v>26</v>
      </c>
      <c r="B29" s="36">
        <f>SUM(B30)</f>
        <v>280</v>
      </c>
      <c r="C29" s="36">
        <f>SUM(C30)</f>
        <v>0</v>
      </c>
      <c r="D29" s="37">
        <f t="shared" si="1"/>
        <v>0</v>
      </c>
      <c r="E29" s="37" t="e">
        <f t="shared" si="2"/>
        <v>#DIV/0!</v>
      </c>
      <c r="F29" s="36">
        <f>SUM(F30)</f>
        <v>0</v>
      </c>
    </row>
    <row r="30" spans="1:6" s="11" customFormat="1" ht="31.5">
      <c r="A30" s="28" t="s">
        <v>24</v>
      </c>
      <c r="B30" s="29">
        <v>280</v>
      </c>
      <c r="C30" s="29">
        <v>0</v>
      </c>
      <c r="D30" s="30">
        <f t="shared" si="1"/>
        <v>0</v>
      </c>
      <c r="E30" s="30" t="e">
        <f t="shared" si="2"/>
        <v>#DIV/0!</v>
      </c>
      <c r="F30" s="34">
        <v>0</v>
      </c>
    </row>
    <row r="31" spans="1:6" s="11" customFormat="1" ht="18.75">
      <c r="A31" s="35" t="s">
        <v>27</v>
      </c>
      <c r="B31" s="36">
        <f>SUM(B32:B35)</f>
        <v>32081.5</v>
      </c>
      <c r="C31" s="36">
        <f>SUM(C32:C35)</f>
        <v>6630.8</v>
      </c>
      <c r="D31" s="37">
        <f t="shared" si="1"/>
        <v>0.207</v>
      </c>
      <c r="E31" s="37">
        <f t="shared" si="2"/>
        <v>1.529</v>
      </c>
      <c r="F31" s="36">
        <f>SUM(F32:F35)</f>
        <v>4335.9</v>
      </c>
    </row>
    <row r="32" spans="1:6" s="11" customFormat="1" ht="15.75">
      <c r="A32" s="28" t="s">
        <v>28</v>
      </c>
      <c r="B32" s="29">
        <v>164</v>
      </c>
      <c r="C32" s="29">
        <v>0</v>
      </c>
      <c r="D32" s="30">
        <f t="shared" si="1"/>
        <v>0</v>
      </c>
      <c r="E32" s="30" t="e">
        <f t="shared" si="2"/>
        <v>#DIV/0!</v>
      </c>
      <c r="F32" s="29">
        <v>0</v>
      </c>
    </row>
    <row r="33" spans="1:6" s="11" customFormat="1" ht="15.75">
      <c r="A33" s="28" t="s">
        <v>29</v>
      </c>
      <c r="B33" s="29">
        <v>457</v>
      </c>
      <c r="C33" s="29">
        <v>0</v>
      </c>
      <c r="D33" s="30">
        <f t="shared" si="1"/>
        <v>0</v>
      </c>
      <c r="E33" s="30" t="e">
        <f t="shared" si="2"/>
        <v>#DIV/0!</v>
      </c>
      <c r="F33" s="29">
        <v>0</v>
      </c>
    </row>
    <row r="34" spans="1:6" s="11" customFormat="1" ht="15.75">
      <c r="A34" s="28" t="s">
        <v>30</v>
      </c>
      <c r="B34" s="29">
        <v>24034.7</v>
      </c>
      <c r="C34" s="29">
        <v>3925.4</v>
      </c>
      <c r="D34" s="30">
        <f t="shared" si="1"/>
        <v>0.163</v>
      </c>
      <c r="E34" s="30">
        <f t="shared" si="2"/>
        <v>0.911</v>
      </c>
      <c r="F34" s="29">
        <v>4307</v>
      </c>
    </row>
    <row r="35" spans="1:6" s="11" customFormat="1" ht="15.75">
      <c r="A35" s="28" t="s">
        <v>31</v>
      </c>
      <c r="B35" s="29">
        <v>7425.8</v>
      </c>
      <c r="C35" s="29">
        <v>2705.4</v>
      </c>
      <c r="D35" s="30">
        <f t="shared" si="1"/>
        <v>0.364</v>
      </c>
      <c r="E35" s="30">
        <f t="shared" si="2"/>
        <v>93.612</v>
      </c>
      <c r="F35" s="29">
        <v>28.9</v>
      </c>
    </row>
    <row r="36" spans="1:6" s="11" customFormat="1" ht="37.5">
      <c r="A36" s="35" t="s">
        <v>35</v>
      </c>
      <c r="B36" s="36">
        <f>SUM(B37:B39)</f>
        <v>7260.6</v>
      </c>
      <c r="C36" s="36">
        <f>SUM(C37:C39)</f>
        <v>54.1</v>
      </c>
      <c r="D36" s="37">
        <f t="shared" si="1"/>
        <v>0.007</v>
      </c>
      <c r="E36" s="37" t="e">
        <f t="shared" si="2"/>
        <v>#DIV/0!</v>
      </c>
      <c r="F36" s="36">
        <f>SUM(F37:F39)</f>
        <v>0</v>
      </c>
    </row>
    <row r="37" spans="1:6" s="11" customFormat="1" ht="15.75">
      <c r="A37" s="28" t="s">
        <v>32</v>
      </c>
      <c r="B37" s="29">
        <v>3630.8</v>
      </c>
      <c r="C37" s="29">
        <v>48.4</v>
      </c>
      <c r="D37" s="30">
        <f t="shared" si="1"/>
        <v>0.013</v>
      </c>
      <c r="E37" s="30" t="e">
        <f t="shared" si="2"/>
        <v>#DIV/0!</v>
      </c>
      <c r="F37" s="32">
        <v>0</v>
      </c>
    </row>
    <row r="38" spans="1:6" s="11" customFormat="1" ht="15.75">
      <c r="A38" s="28" t="s">
        <v>33</v>
      </c>
      <c r="B38" s="29">
        <v>3629.8</v>
      </c>
      <c r="C38" s="29">
        <v>5.7</v>
      </c>
      <c r="D38" s="30">
        <f t="shared" si="1"/>
        <v>0.002</v>
      </c>
      <c r="E38" s="30" t="e">
        <f t="shared" si="2"/>
        <v>#DIV/0!</v>
      </c>
      <c r="F38" s="32">
        <v>0</v>
      </c>
    </row>
    <row r="39" spans="1:6" s="11" customFormat="1" ht="31.5">
      <c r="A39" s="28" t="s">
        <v>34</v>
      </c>
      <c r="B39" s="29">
        <v>0</v>
      </c>
      <c r="C39" s="29">
        <v>0</v>
      </c>
      <c r="D39" s="30" t="e">
        <f t="shared" si="1"/>
        <v>#DIV/0!</v>
      </c>
      <c r="E39" s="30" t="e">
        <f t="shared" si="2"/>
        <v>#DIV/0!</v>
      </c>
      <c r="F39" s="32">
        <v>0</v>
      </c>
    </row>
    <row r="40" spans="1:6" s="11" customFormat="1" ht="18.75">
      <c r="A40" s="35" t="s">
        <v>36</v>
      </c>
      <c r="B40" s="36">
        <f>SUM(B41)</f>
        <v>2026</v>
      </c>
      <c r="C40" s="36">
        <f>SUM(C41)</f>
        <v>0</v>
      </c>
      <c r="D40" s="37">
        <f t="shared" si="1"/>
        <v>0</v>
      </c>
      <c r="E40" s="37" t="e">
        <f t="shared" si="2"/>
        <v>#DIV/0!</v>
      </c>
      <c r="F40" s="36">
        <v>0</v>
      </c>
    </row>
    <row r="41" spans="1:6" s="11" customFormat="1" ht="31.5">
      <c r="A41" s="28" t="s">
        <v>40</v>
      </c>
      <c r="B41" s="29">
        <v>2026</v>
      </c>
      <c r="C41" s="29">
        <v>0</v>
      </c>
      <c r="D41" s="30">
        <f t="shared" si="1"/>
        <v>0</v>
      </c>
      <c r="E41" s="30" t="e">
        <f t="shared" si="2"/>
        <v>#DIV/0!</v>
      </c>
      <c r="F41" s="21">
        <v>0</v>
      </c>
    </row>
    <row r="42" spans="1:6" s="11" customFormat="1" ht="18.75">
      <c r="A42" s="35" t="s">
        <v>37</v>
      </c>
      <c r="B42" s="36">
        <f>SUM(B43:B47)</f>
        <v>410939.4</v>
      </c>
      <c r="C42" s="36">
        <f>SUM(C43:C47)</f>
        <v>83822.3</v>
      </c>
      <c r="D42" s="37">
        <f t="shared" si="1"/>
        <v>0.204</v>
      </c>
      <c r="E42" s="37">
        <f t="shared" si="2"/>
        <v>1.122</v>
      </c>
      <c r="F42" s="36">
        <f>SUM(F43:F47)</f>
        <v>74692.1</v>
      </c>
    </row>
    <row r="43" spans="1:6" s="11" customFormat="1" ht="15.75">
      <c r="A43" s="28" t="s">
        <v>41</v>
      </c>
      <c r="B43" s="29">
        <v>117258</v>
      </c>
      <c r="C43" s="29">
        <v>21500.9</v>
      </c>
      <c r="D43" s="30">
        <f t="shared" si="1"/>
        <v>0.183</v>
      </c>
      <c r="E43" s="30">
        <f t="shared" si="2"/>
        <v>1.144</v>
      </c>
      <c r="F43" s="29">
        <v>18802.2</v>
      </c>
    </row>
    <row r="44" spans="1:6" s="11" customFormat="1" ht="15.75">
      <c r="A44" s="28" t="s">
        <v>42</v>
      </c>
      <c r="B44" s="29">
        <v>174807.3</v>
      </c>
      <c r="C44" s="29">
        <v>34887.2</v>
      </c>
      <c r="D44" s="30">
        <f t="shared" si="1"/>
        <v>0.2</v>
      </c>
      <c r="E44" s="30">
        <f t="shared" si="2"/>
        <v>0.974</v>
      </c>
      <c r="F44" s="29">
        <v>35811.9</v>
      </c>
    </row>
    <row r="45" spans="1:6" s="11" customFormat="1" ht="15.75">
      <c r="A45" s="28" t="s">
        <v>43</v>
      </c>
      <c r="B45" s="29">
        <v>14508.7</v>
      </c>
      <c r="C45" s="29">
        <v>3388.3</v>
      </c>
      <c r="D45" s="30">
        <f t="shared" si="1"/>
        <v>0.234</v>
      </c>
      <c r="E45" s="30">
        <f t="shared" si="2"/>
        <v>1.038</v>
      </c>
      <c r="F45" s="29">
        <v>3263.1</v>
      </c>
    </row>
    <row r="46" spans="1:6" s="11" customFormat="1" ht="15.75">
      <c r="A46" s="28" t="s">
        <v>44</v>
      </c>
      <c r="B46" s="29">
        <v>393.1</v>
      </c>
      <c r="C46" s="29">
        <v>26.7</v>
      </c>
      <c r="D46" s="30">
        <f>C46/B46</f>
        <v>0.068</v>
      </c>
      <c r="E46" s="30">
        <f t="shared" si="2"/>
        <v>0.72</v>
      </c>
      <c r="F46" s="29">
        <v>37.1</v>
      </c>
    </row>
    <row r="47" spans="1:6" s="11" customFormat="1" ht="15.75">
      <c r="A47" s="28" t="s">
        <v>45</v>
      </c>
      <c r="B47" s="29">
        <v>103972.3</v>
      </c>
      <c r="C47" s="29">
        <v>24019.2</v>
      </c>
      <c r="D47" s="30">
        <f t="shared" si="1"/>
        <v>0.231</v>
      </c>
      <c r="E47" s="30">
        <f t="shared" si="2"/>
        <v>1.432</v>
      </c>
      <c r="F47" s="29">
        <v>16777.8</v>
      </c>
    </row>
    <row r="48" spans="1:6" s="11" customFormat="1" ht="18.75">
      <c r="A48" s="35" t="s">
        <v>38</v>
      </c>
      <c r="B48" s="36">
        <f>SUM(B49+B50)</f>
        <v>57586</v>
      </c>
      <c r="C48" s="36">
        <f>SUM(C49+C50)</f>
        <v>12718.6</v>
      </c>
      <c r="D48" s="37">
        <f t="shared" si="1"/>
        <v>0.221</v>
      </c>
      <c r="E48" s="37">
        <f t="shared" si="2"/>
        <v>1.364</v>
      </c>
      <c r="F48" s="36">
        <f>SUM(F49+F50)</f>
        <v>9324.6</v>
      </c>
    </row>
    <row r="49" spans="1:6" s="11" customFormat="1" ht="15.75">
      <c r="A49" s="28" t="s">
        <v>46</v>
      </c>
      <c r="B49" s="29">
        <v>44496.9</v>
      </c>
      <c r="C49" s="29">
        <v>9296.8</v>
      </c>
      <c r="D49" s="30">
        <f t="shared" si="1"/>
        <v>0.209</v>
      </c>
      <c r="E49" s="30">
        <f t="shared" si="2"/>
        <v>1.313</v>
      </c>
      <c r="F49" s="29">
        <v>7078.8</v>
      </c>
    </row>
    <row r="50" spans="1:6" s="11" customFormat="1" ht="15.75">
      <c r="A50" s="28" t="s">
        <v>47</v>
      </c>
      <c r="B50" s="29">
        <v>13089.1</v>
      </c>
      <c r="C50" s="29">
        <v>3421.8</v>
      </c>
      <c r="D50" s="30">
        <f t="shared" si="1"/>
        <v>0.261</v>
      </c>
      <c r="E50" s="30">
        <f t="shared" si="2"/>
        <v>1.524</v>
      </c>
      <c r="F50" s="29">
        <v>2245.8</v>
      </c>
    </row>
    <row r="51" spans="1:6" s="11" customFormat="1" ht="18.75">
      <c r="A51" s="35" t="s">
        <v>39</v>
      </c>
      <c r="B51" s="36">
        <f>SUM(B52+B53)</f>
        <v>404</v>
      </c>
      <c r="C51" s="36">
        <f>SUM(C52+C53)</f>
        <v>10</v>
      </c>
      <c r="D51" s="37">
        <f t="shared" si="1"/>
        <v>0.025</v>
      </c>
      <c r="E51" s="37" t="e">
        <f t="shared" si="2"/>
        <v>#DIV/0!</v>
      </c>
      <c r="F51" s="36">
        <f>SUM(F52+F53)</f>
        <v>0</v>
      </c>
    </row>
    <row r="52" spans="1:6" s="11" customFormat="1" ht="15.75">
      <c r="A52" s="28" t="s">
        <v>48</v>
      </c>
      <c r="B52" s="29">
        <v>344</v>
      </c>
      <c r="C52" s="29">
        <v>0</v>
      </c>
      <c r="D52" s="30">
        <f t="shared" si="1"/>
        <v>0</v>
      </c>
      <c r="E52" s="30" t="e">
        <f t="shared" si="2"/>
        <v>#DIV/0!</v>
      </c>
      <c r="F52" s="29">
        <v>0</v>
      </c>
    </row>
    <row r="53" spans="1:6" s="11" customFormat="1" ht="15.75">
      <c r="A53" s="28" t="s">
        <v>58</v>
      </c>
      <c r="B53" s="29">
        <v>60</v>
      </c>
      <c r="C53" s="29">
        <v>10</v>
      </c>
      <c r="D53" s="30">
        <f t="shared" si="1"/>
        <v>0.167</v>
      </c>
      <c r="E53" s="30" t="e">
        <f t="shared" si="2"/>
        <v>#DIV/0!</v>
      </c>
      <c r="F53" s="29">
        <v>0</v>
      </c>
    </row>
    <row r="54" spans="1:6" s="11" customFormat="1" ht="18.75">
      <c r="A54" s="35" t="s">
        <v>13</v>
      </c>
      <c r="B54" s="36">
        <f>SUM(B55:B57)</f>
        <v>16426.7</v>
      </c>
      <c r="C54" s="36">
        <f>SUM(C55:C57)</f>
        <v>2440.2</v>
      </c>
      <c r="D54" s="37">
        <f t="shared" si="1"/>
        <v>0.149</v>
      </c>
      <c r="E54" s="37">
        <f t="shared" si="2"/>
        <v>1.261</v>
      </c>
      <c r="F54" s="36">
        <f>SUM(F55:F57)</f>
        <v>1934.6</v>
      </c>
    </row>
    <row r="55" spans="1:6" s="11" customFormat="1" ht="15.75">
      <c r="A55" s="28" t="s">
        <v>50</v>
      </c>
      <c r="B55" s="29">
        <v>152.5</v>
      </c>
      <c r="C55" s="29">
        <v>25.4</v>
      </c>
      <c r="D55" s="30">
        <f t="shared" si="1"/>
        <v>0.167</v>
      </c>
      <c r="E55" s="30">
        <f t="shared" si="2"/>
        <v>1</v>
      </c>
      <c r="F55" s="29">
        <v>25.4</v>
      </c>
    </row>
    <row r="56" spans="1:6" s="11" customFormat="1" ht="15.75">
      <c r="A56" s="28" t="s">
        <v>49</v>
      </c>
      <c r="B56" s="29">
        <v>14827.9</v>
      </c>
      <c r="C56" s="29">
        <v>2289.6</v>
      </c>
      <c r="D56" s="30">
        <f t="shared" si="1"/>
        <v>0.154</v>
      </c>
      <c r="E56" s="30">
        <f t="shared" si="2"/>
        <v>1.298</v>
      </c>
      <c r="F56" s="29">
        <v>1764.4</v>
      </c>
    </row>
    <row r="57" spans="1:6" s="11" customFormat="1" ht="15.75">
      <c r="A57" s="28" t="s">
        <v>51</v>
      </c>
      <c r="B57" s="29">
        <v>1446.3</v>
      </c>
      <c r="C57" s="29">
        <v>125.2</v>
      </c>
      <c r="D57" s="30">
        <f t="shared" si="1"/>
        <v>0.087</v>
      </c>
      <c r="E57" s="30">
        <f t="shared" si="2"/>
        <v>0.865</v>
      </c>
      <c r="F57" s="29">
        <v>144.8</v>
      </c>
    </row>
    <row r="58" spans="1:6" s="11" customFormat="1" ht="18.75">
      <c r="A58" s="35" t="s">
        <v>52</v>
      </c>
      <c r="B58" s="36">
        <f>SUM(B59)</f>
        <v>41258.5</v>
      </c>
      <c r="C58" s="36">
        <f>SUM(C59)</f>
        <v>558.2</v>
      </c>
      <c r="D58" s="37">
        <f t="shared" si="1"/>
        <v>0.014</v>
      </c>
      <c r="E58" s="37">
        <f t="shared" si="2"/>
        <v>0.191</v>
      </c>
      <c r="F58" s="36">
        <f>SUM(F59)</f>
        <v>2919</v>
      </c>
    </row>
    <row r="59" spans="1:6" s="33" customFormat="1" ht="15.75">
      <c r="A59" s="28" t="s">
        <v>54</v>
      </c>
      <c r="B59" s="29">
        <v>41258.5</v>
      </c>
      <c r="C59" s="29">
        <v>558.2</v>
      </c>
      <c r="D59" s="30">
        <f t="shared" si="1"/>
        <v>0.014</v>
      </c>
      <c r="E59" s="30">
        <f t="shared" si="2"/>
        <v>0.191</v>
      </c>
      <c r="F59" s="29">
        <v>2919</v>
      </c>
    </row>
    <row r="60" spans="1:6" s="11" customFormat="1" ht="75">
      <c r="A60" s="35" t="s">
        <v>53</v>
      </c>
      <c r="B60" s="36">
        <f>SUM(B61:B63)</f>
        <v>26626.7</v>
      </c>
      <c r="C60" s="36">
        <f>SUM(C61:C63)</f>
        <v>8263.7</v>
      </c>
      <c r="D60" s="37">
        <f t="shared" si="1"/>
        <v>0.31</v>
      </c>
      <c r="E60" s="37">
        <f t="shared" si="2"/>
        <v>1.087</v>
      </c>
      <c r="F60" s="36">
        <f>SUM(F61:F63)</f>
        <v>7600.9</v>
      </c>
    </row>
    <row r="61" spans="1:6" s="11" customFormat="1" ht="47.25">
      <c r="A61" s="28" t="s">
        <v>55</v>
      </c>
      <c r="B61" s="29">
        <v>12808.8</v>
      </c>
      <c r="C61" s="29">
        <v>4096.9</v>
      </c>
      <c r="D61" s="30">
        <f t="shared" si="1"/>
        <v>0.32</v>
      </c>
      <c r="E61" s="30">
        <f t="shared" si="2"/>
        <v>1.638</v>
      </c>
      <c r="F61" s="29">
        <v>2501.2</v>
      </c>
    </row>
    <row r="62" spans="1:6" s="11" customFormat="1" ht="15.75">
      <c r="A62" s="28" t="s">
        <v>56</v>
      </c>
      <c r="B62" s="29">
        <v>13817.9</v>
      </c>
      <c r="C62" s="29">
        <v>4166.8</v>
      </c>
      <c r="D62" s="30">
        <f t="shared" si="1"/>
        <v>0.302</v>
      </c>
      <c r="E62" s="30">
        <f t="shared" si="2"/>
        <v>0.817</v>
      </c>
      <c r="F62" s="29">
        <v>5099.7</v>
      </c>
    </row>
    <row r="63" spans="1:6" s="11" customFormat="1" ht="15.75">
      <c r="A63" s="28" t="s">
        <v>57</v>
      </c>
      <c r="B63" s="29">
        <v>0</v>
      </c>
      <c r="C63" s="29">
        <v>0</v>
      </c>
      <c r="D63" s="30" t="e">
        <f t="shared" si="1"/>
        <v>#DIV/0!</v>
      </c>
      <c r="E63" s="30" t="e">
        <f t="shared" si="2"/>
        <v>#DIV/0!</v>
      </c>
      <c r="F63" s="29">
        <v>0</v>
      </c>
    </row>
    <row r="64" spans="1:6" s="11" customFormat="1" ht="18.75">
      <c r="A64" s="43" t="s">
        <v>14</v>
      </c>
      <c r="B64" s="46">
        <f>B4-B20</f>
        <v>1144.1</v>
      </c>
      <c r="C64" s="46">
        <f>C4-C20</f>
        <v>4788.6</v>
      </c>
      <c r="D64" s="45">
        <v>0</v>
      </c>
      <c r="E64" s="45">
        <f t="shared" si="2"/>
        <v>0.634</v>
      </c>
      <c r="F64" s="46">
        <f>F4-F20</f>
        <v>7554.2</v>
      </c>
    </row>
    <row r="65" ht="18.75">
      <c r="F65" s="2"/>
    </row>
    <row r="66" ht="18.75">
      <c r="F66" s="2"/>
    </row>
    <row r="67" ht="18.75">
      <c r="F67" s="2"/>
    </row>
    <row r="68" ht="18.75">
      <c r="F68" s="2"/>
    </row>
    <row r="69" ht="18.75">
      <c r="F69" s="2"/>
    </row>
    <row r="70" ht="18.75">
      <c r="F70" s="2"/>
    </row>
    <row r="71" ht="18.75">
      <c r="F71" s="2"/>
    </row>
    <row r="72" ht="18.75">
      <c r="F72" s="2"/>
    </row>
    <row r="73" ht="18.75">
      <c r="F73" s="2"/>
    </row>
    <row r="74" ht="18.75">
      <c r="F74" s="2"/>
    </row>
    <row r="75" ht="18.75">
      <c r="F75" s="2"/>
    </row>
    <row r="76" ht="18.75">
      <c r="F76" s="2"/>
    </row>
    <row r="77" ht="18.75">
      <c r="F77" s="2"/>
    </row>
    <row r="78" ht="18.75">
      <c r="F78" s="2"/>
    </row>
    <row r="79" ht="18.75">
      <c r="F79" s="2"/>
    </row>
    <row r="135" spans="1:6" s="3" customFormat="1" ht="18.75">
      <c r="A135" s="1"/>
      <c r="B135" s="2"/>
      <c r="C135" s="2"/>
      <c r="D135" s="2"/>
      <c r="E135" s="2"/>
      <c r="F135" s="22"/>
    </row>
    <row r="156" spans="1:6" s="3" customFormat="1" ht="18.75">
      <c r="A156" s="1"/>
      <c r="B156" s="2"/>
      <c r="C156" s="2"/>
      <c r="D156" s="2"/>
      <c r="E156" s="2"/>
      <c r="F156" s="22"/>
    </row>
    <row r="157" spans="1:6" s="2" customFormat="1" ht="18.75">
      <c r="A157" s="1"/>
      <c r="F157" s="22"/>
    </row>
    <row r="158" spans="1:6" s="5" customFormat="1" ht="18.75">
      <c r="A158" s="1"/>
      <c r="B158" s="2"/>
      <c r="C158" s="2"/>
      <c r="D158" s="2"/>
      <c r="E158" s="2"/>
      <c r="F158" s="22"/>
    </row>
    <row r="159" spans="1:6" s="5" customFormat="1" ht="18.75">
      <c r="A159" s="1"/>
      <c r="B159" s="2"/>
      <c r="C159" s="2"/>
      <c r="D159" s="2"/>
      <c r="E159" s="2"/>
      <c r="F159" s="22"/>
    </row>
    <row r="160" spans="1:6" s="5" customFormat="1" ht="18.75">
      <c r="A160" s="1"/>
      <c r="B160" s="2"/>
      <c r="C160" s="2"/>
      <c r="D160" s="2"/>
      <c r="E160" s="2"/>
      <c r="F160" s="22"/>
    </row>
    <row r="161" spans="1:6" s="5" customFormat="1" ht="18.75">
      <c r="A161" s="1"/>
      <c r="B161" s="2"/>
      <c r="C161" s="2"/>
      <c r="D161" s="2"/>
      <c r="E161" s="2"/>
      <c r="F161" s="22"/>
    </row>
    <row r="162" spans="1:6" s="5" customFormat="1" ht="18.75">
      <c r="A162" s="1"/>
      <c r="B162" s="2"/>
      <c r="C162" s="2"/>
      <c r="D162" s="2"/>
      <c r="E162" s="2"/>
      <c r="F162" s="22"/>
    </row>
    <row r="163" spans="1:6" s="5" customFormat="1" ht="18.75">
      <c r="A163" s="1"/>
      <c r="B163" s="2"/>
      <c r="C163" s="2"/>
      <c r="D163" s="2"/>
      <c r="E163" s="2"/>
      <c r="F163" s="22"/>
    </row>
    <row r="164" spans="1:6" s="5" customFormat="1" ht="18.75">
      <c r="A164" s="1"/>
      <c r="B164" s="2"/>
      <c r="C164" s="2"/>
      <c r="D164" s="2"/>
      <c r="E164" s="2"/>
      <c r="F164" s="22"/>
    </row>
    <row r="165" spans="1:6" s="5" customFormat="1" ht="18.75">
      <c r="A165" s="1"/>
      <c r="B165" s="2"/>
      <c r="C165" s="2"/>
      <c r="D165" s="2"/>
      <c r="E165" s="2"/>
      <c r="F165" s="22"/>
    </row>
    <row r="166" spans="1:6" s="5" customFormat="1" ht="18.75">
      <c r="A166" s="1"/>
      <c r="B166" s="2"/>
      <c r="C166" s="2"/>
      <c r="D166" s="2"/>
      <c r="E166" s="2"/>
      <c r="F166" s="22"/>
    </row>
    <row r="167" spans="1:6" s="5" customFormat="1" ht="18.75">
      <c r="A167" s="1"/>
      <c r="B167" s="2"/>
      <c r="C167" s="2"/>
      <c r="D167" s="2"/>
      <c r="E167" s="2"/>
      <c r="F167" s="22"/>
    </row>
    <row r="168" spans="1:6" s="5" customFormat="1" ht="18.75">
      <c r="A168" s="1"/>
      <c r="B168" s="2"/>
      <c r="C168" s="2"/>
      <c r="D168" s="2"/>
      <c r="E168" s="2"/>
      <c r="F168" s="22"/>
    </row>
    <row r="169" spans="1:6" s="5" customFormat="1" ht="18.75">
      <c r="A169" s="1"/>
      <c r="B169" s="2"/>
      <c r="C169" s="2"/>
      <c r="D169" s="2"/>
      <c r="E169" s="2"/>
      <c r="F169" s="22"/>
    </row>
    <row r="170" spans="1:6" s="5" customFormat="1" ht="18.75">
      <c r="A170" s="1"/>
      <c r="B170" s="2"/>
      <c r="C170" s="2"/>
      <c r="D170" s="2"/>
      <c r="E170" s="2"/>
      <c r="F170" s="22"/>
    </row>
    <row r="171" spans="1:6" s="5" customFormat="1" ht="18.75">
      <c r="A171" s="1"/>
      <c r="B171" s="2"/>
      <c r="C171" s="2"/>
      <c r="D171" s="2"/>
      <c r="E171" s="2"/>
      <c r="F171" s="22"/>
    </row>
    <row r="172" spans="1:6" s="5" customFormat="1" ht="18.75">
      <c r="A172" s="1"/>
      <c r="B172" s="2"/>
      <c r="C172" s="2"/>
      <c r="D172" s="2"/>
      <c r="E172" s="2"/>
      <c r="F172" s="22"/>
    </row>
    <row r="173" spans="1:6" s="5" customFormat="1" ht="18.75">
      <c r="A173" s="1"/>
      <c r="B173" s="2"/>
      <c r="C173" s="2"/>
      <c r="D173" s="2"/>
      <c r="E173" s="2"/>
      <c r="F173" s="22"/>
    </row>
    <row r="174" spans="1:6" s="5" customFormat="1" ht="18.75">
      <c r="A174" s="1"/>
      <c r="B174" s="2"/>
      <c r="C174" s="2"/>
      <c r="D174" s="2"/>
      <c r="E174" s="2"/>
      <c r="F174" s="22"/>
    </row>
    <row r="175" spans="1:6" s="5" customFormat="1" ht="18.75">
      <c r="A175" s="1"/>
      <c r="B175" s="2"/>
      <c r="C175" s="2"/>
      <c r="D175" s="2"/>
      <c r="E175" s="2"/>
      <c r="F175" s="22"/>
    </row>
    <row r="176" spans="1:6" s="5" customFormat="1" ht="18.75">
      <c r="A176" s="1"/>
      <c r="B176" s="2"/>
      <c r="C176" s="2"/>
      <c r="D176" s="2"/>
      <c r="E176" s="2"/>
      <c r="F176" s="22"/>
    </row>
    <row r="177" spans="1:6" s="5" customFormat="1" ht="18.75">
      <c r="A177" s="1"/>
      <c r="B177" s="2"/>
      <c r="C177" s="2"/>
      <c r="D177" s="2"/>
      <c r="E177" s="2"/>
      <c r="F177" s="22"/>
    </row>
    <row r="178" spans="1:6" s="5" customFormat="1" ht="18.75">
      <c r="A178" s="1"/>
      <c r="B178" s="2"/>
      <c r="C178" s="2"/>
      <c r="D178" s="2"/>
      <c r="E178" s="2"/>
      <c r="F178" s="22"/>
    </row>
    <row r="179" spans="1:6" s="2" customFormat="1" ht="18.75">
      <c r="A179" s="1"/>
      <c r="F179" s="22"/>
    </row>
    <row r="180" spans="1:6" s="5" customFormat="1" ht="18.75">
      <c r="A180" s="1"/>
      <c r="B180" s="2"/>
      <c r="C180" s="2"/>
      <c r="D180" s="2"/>
      <c r="E180" s="2"/>
      <c r="F180" s="22"/>
    </row>
    <row r="181" spans="1:6" s="5" customFormat="1" ht="18.75">
      <c r="A181" s="1"/>
      <c r="B181" s="2"/>
      <c r="C181" s="2"/>
      <c r="D181" s="2"/>
      <c r="E181" s="2"/>
      <c r="F181" s="22"/>
    </row>
    <row r="182" spans="1:6" s="5" customFormat="1" ht="18.75">
      <c r="A182" s="1"/>
      <c r="B182" s="2"/>
      <c r="C182" s="2"/>
      <c r="D182" s="2"/>
      <c r="E182" s="2"/>
      <c r="F182" s="22"/>
    </row>
    <row r="183" spans="1:6" s="5" customFormat="1" ht="18.75">
      <c r="A183" s="1"/>
      <c r="B183" s="2"/>
      <c r="C183" s="2"/>
      <c r="D183" s="2"/>
      <c r="E183" s="2"/>
      <c r="F183" s="22"/>
    </row>
    <row r="184" spans="1:6" s="5" customFormat="1" ht="18.75">
      <c r="A184" s="1"/>
      <c r="B184" s="2"/>
      <c r="C184" s="2"/>
      <c r="D184" s="2"/>
      <c r="E184" s="2"/>
      <c r="F184" s="22"/>
    </row>
    <row r="185" spans="1:6" s="5" customFormat="1" ht="18.75">
      <c r="A185" s="1"/>
      <c r="B185" s="2"/>
      <c r="C185" s="2"/>
      <c r="D185" s="2"/>
      <c r="E185" s="2"/>
      <c r="F185" s="22"/>
    </row>
    <row r="186" spans="1:6" s="5" customFormat="1" ht="18.75">
      <c r="A186" s="1"/>
      <c r="B186" s="2"/>
      <c r="C186" s="2"/>
      <c r="D186" s="2"/>
      <c r="E186" s="2"/>
      <c r="F186" s="22"/>
    </row>
    <row r="187" spans="1:6" s="3" customFormat="1" ht="18.75">
      <c r="A187" s="1"/>
      <c r="B187" s="2"/>
      <c r="C187" s="2"/>
      <c r="D187" s="2"/>
      <c r="E187" s="2"/>
      <c r="F187" s="22"/>
    </row>
    <row r="188" spans="1:6" s="3" customFormat="1" ht="18.75">
      <c r="A188" s="1"/>
      <c r="B188" s="2"/>
      <c r="C188" s="2"/>
      <c r="D188" s="2"/>
      <c r="E188" s="2"/>
      <c r="F188" s="22"/>
    </row>
    <row r="189" spans="1:6" s="3" customFormat="1" ht="18.75">
      <c r="A189" s="1"/>
      <c r="B189" s="2"/>
      <c r="C189" s="2"/>
      <c r="D189" s="2"/>
      <c r="E189" s="2"/>
      <c r="F189" s="22"/>
    </row>
    <row r="270" spans="1:6" s="4" customFormat="1" ht="18.75">
      <c r="A270" s="1"/>
      <c r="B270" s="2"/>
      <c r="C270" s="2"/>
      <c r="D270" s="2"/>
      <c r="E270" s="2"/>
      <c r="F270" s="22"/>
    </row>
    <row r="271" spans="1:6" s="4" customFormat="1" ht="18.75">
      <c r="A271" s="1"/>
      <c r="B271" s="2"/>
      <c r="C271" s="2"/>
      <c r="D271" s="2"/>
      <c r="E271" s="2"/>
      <c r="F271" s="22"/>
    </row>
    <row r="272" spans="1:6" s="2" customFormat="1" ht="18.75">
      <c r="A272" s="1"/>
      <c r="F272" s="22"/>
    </row>
    <row r="273" spans="1:6" s="2" customFormat="1" ht="18.75">
      <c r="A273" s="1"/>
      <c r="F273" s="22"/>
    </row>
    <row r="274" spans="1:6" s="2" customFormat="1" ht="18.75">
      <c r="A274" s="1"/>
      <c r="F274" s="22"/>
    </row>
    <row r="275" spans="1:6" s="2" customFormat="1" ht="18.75">
      <c r="A275" s="1"/>
      <c r="F275" s="22"/>
    </row>
    <row r="276" spans="1:6" s="2" customFormat="1" ht="18.75">
      <c r="A276" s="1"/>
      <c r="F276" s="22"/>
    </row>
    <row r="277" spans="1:6" s="2" customFormat="1" ht="18.75">
      <c r="A277" s="1"/>
      <c r="F277" s="22"/>
    </row>
    <row r="278" spans="1:6" s="2" customFormat="1" ht="18.75">
      <c r="A278" s="1"/>
      <c r="F278" s="22"/>
    </row>
    <row r="279" spans="1:6" s="2" customFormat="1" ht="18.75">
      <c r="A279" s="1"/>
      <c r="F279" s="22"/>
    </row>
    <row r="280" spans="1:6" s="2" customFormat="1" ht="18.75">
      <c r="A280" s="1"/>
      <c r="F280" s="22"/>
    </row>
    <row r="281" spans="1:6" s="2" customFormat="1" ht="18.75">
      <c r="A281" s="1"/>
      <c r="F281" s="22"/>
    </row>
    <row r="282" spans="1:6" s="2" customFormat="1" ht="18.75">
      <c r="A282" s="1"/>
      <c r="F282" s="22"/>
    </row>
    <row r="283" spans="1:6" s="2" customFormat="1" ht="18.75">
      <c r="A283" s="1"/>
      <c r="F283" s="22"/>
    </row>
    <row r="284" spans="1:6" s="2" customFormat="1" ht="18.75">
      <c r="A284" s="1"/>
      <c r="F284" s="22"/>
    </row>
    <row r="285" spans="1:6" s="2" customFormat="1" ht="18.75">
      <c r="A285" s="1"/>
      <c r="F285" s="22"/>
    </row>
    <row r="286" spans="1:6" s="6" customFormat="1" ht="20.25">
      <c r="A286" s="1"/>
      <c r="B286" s="2"/>
      <c r="C286" s="2"/>
      <c r="D286" s="2"/>
      <c r="E286" s="2"/>
      <c r="F286" s="22"/>
    </row>
  </sheetData>
  <sheetProtection/>
  <mergeCells count="1">
    <mergeCell ref="A1:E1"/>
  </mergeCells>
  <printOptions/>
  <pageMargins left="0.4724409448818898" right="0.2755905511811024" top="0.2362204724409449" bottom="0.15748031496062992" header="0.15748031496062992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мир</cp:lastModifiedBy>
  <cp:lastPrinted>2019-07-02T11:38:24Z</cp:lastPrinted>
  <dcterms:created xsi:type="dcterms:W3CDTF">2008-09-02T06:53:30Z</dcterms:created>
  <dcterms:modified xsi:type="dcterms:W3CDTF">2020-04-09T11:23:54Z</dcterms:modified>
  <cp:category/>
  <cp:version/>
  <cp:contentType/>
  <cp:contentStatus/>
</cp:coreProperties>
</file>