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600" windowHeight="11235" activeTab="1"/>
  </bookViews>
  <sheets>
    <sheet name="реестр АВАРИЙНОГО фонда" sheetId="22" r:id="rId1"/>
    <sheet name="реестр НЕПРИГОДНОГО фонда" sheetId="11" r:id="rId2"/>
  </sheets>
  <definedNames>
    <definedName name="_xlnm._FilterDatabase" localSheetId="0" hidden="1">'реестр АВАРИЙНОГО фонда'!$B$9:$Q$29</definedName>
    <definedName name="_xlnm._FilterDatabase" localSheetId="1" hidden="1">'реестр НЕПРИГОДНОГО фонда'!$B$9:$O$105</definedName>
    <definedName name="_xlnm.Print_Titles" localSheetId="0">'реестр АВАРИЙНОГО фонда'!$6:$8</definedName>
    <definedName name="_xlnm.Print_Titles" localSheetId="1">'реестр НЕПРИГОДНОГО фонда'!$6:$8</definedName>
    <definedName name="_xlnm.Print_Area" localSheetId="0">'реестр АВАРИЙНОГО фонда'!$A$1:$Q$29</definedName>
    <definedName name="_xlnm.Print_Area" localSheetId="1">'реестр НЕПРИГОДНОГО фонда'!$A$1:$O$105</definedName>
  </definedNames>
  <calcPr calcId="145621"/>
</workbook>
</file>

<file path=xl/calcChain.xml><?xml version="1.0" encoding="utf-8"?>
<calcChain xmlns="http://schemas.openxmlformats.org/spreadsheetml/2006/main">
  <c r="K86" i="11" l="1"/>
  <c r="L52" i="11"/>
  <c r="K52" i="11"/>
  <c r="K105" i="11" s="1"/>
  <c r="J51" i="11"/>
  <c r="I52" i="11"/>
  <c r="H52" i="11"/>
  <c r="F52" i="11"/>
  <c r="F105" i="11" s="1"/>
  <c r="E52" i="11"/>
  <c r="G51" i="11"/>
  <c r="D51" i="11"/>
  <c r="L105" i="11"/>
  <c r="I105" i="11"/>
  <c r="L22" i="22"/>
  <c r="L29" i="22"/>
  <c r="K22" i="22"/>
  <c r="J22" i="22"/>
  <c r="I22" i="22"/>
  <c r="I29" i="22"/>
  <c r="H22" i="22"/>
  <c r="G22" i="22"/>
  <c r="F22" i="22"/>
  <c r="F29" i="22" s="1"/>
  <c r="E22" i="22"/>
  <c r="D25" i="22"/>
  <c r="D28" i="22"/>
  <c r="D29" i="22" s="1"/>
  <c r="D10" i="11"/>
  <c r="G10" i="11"/>
  <c r="G52" i="11" s="1"/>
  <c r="J10" i="11"/>
  <c r="J52" i="11" s="1"/>
  <c r="D11" i="11"/>
  <c r="G11" i="11"/>
  <c r="J11" i="11"/>
  <c r="K28" i="22"/>
  <c r="K29" i="22" s="1"/>
  <c r="E28" i="22"/>
  <c r="H28" i="22"/>
  <c r="J28" i="22"/>
  <c r="J29" i="22" s="1"/>
  <c r="G28" i="22"/>
  <c r="G29" i="22" s="1"/>
  <c r="K25" i="22"/>
  <c r="E25" i="22"/>
  <c r="H25" i="22"/>
  <c r="J25" i="22"/>
  <c r="G25" i="22"/>
  <c r="D11" i="22"/>
  <c r="D10" i="22"/>
  <c r="D22" i="22" s="1"/>
  <c r="K104" i="11"/>
  <c r="J88" i="11"/>
  <c r="J89" i="11"/>
  <c r="J90" i="11"/>
  <c r="J104" i="11" s="1"/>
  <c r="J105" i="11" s="1"/>
  <c r="J91" i="11"/>
  <c r="J92" i="11"/>
  <c r="J93" i="11"/>
  <c r="J94" i="11"/>
  <c r="J95" i="11"/>
  <c r="J96" i="11"/>
  <c r="J97" i="11"/>
  <c r="J98" i="11"/>
  <c r="J100" i="11"/>
  <c r="H93" i="11"/>
  <c r="G93" i="11"/>
  <c r="H95" i="11"/>
  <c r="G95" i="11" s="1"/>
  <c r="G104" i="11" s="1"/>
  <c r="H96" i="11"/>
  <c r="G96" i="11"/>
  <c r="H97" i="11"/>
  <c r="G97" i="11" s="1"/>
  <c r="H98" i="11"/>
  <c r="G98" i="11"/>
  <c r="G88" i="11"/>
  <c r="G89" i="11"/>
  <c r="G91" i="11"/>
  <c r="G92" i="11"/>
  <c r="G94" i="11"/>
  <c r="E104" i="11"/>
  <c r="E86" i="11"/>
  <c r="D88" i="11"/>
  <c r="D104" i="11" s="1"/>
  <c r="D89" i="11"/>
  <c r="D90" i="11"/>
  <c r="D91" i="11"/>
  <c r="D92" i="11"/>
  <c r="D93" i="11"/>
  <c r="D94" i="11"/>
  <c r="D95" i="11"/>
  <c r="D96" i="11"/>
  <c r="D97" i="11"/>
  <c r="D98" i="11"/>
  <c r="J55" i="11"/>
  <c r="J57" i="11"/>
  <c r="J86" i="11" s="1"/>
  <c r="J59" i="11"/>
  <c r="J60" i="11"/>
  <c r="J61" i="11"/>
  <c r="J62" i="11"/>
  <c r="J63" i="11"/>
  <c r="J64" i="11"/>
  <c r="J65" i="11"/>
  <c r="J67" i="11"/>
  <c r="J68" i="11"/>
  <c r="J69" i="11"/>
  <c r="J70" i="11"/>
  <c r="J72" i="11"/>
  <c r="J73" i="11"/>
  <c r="J74" i="11"/>
  <c r="J75" i="11"/>
  <c r="J76" i="11"/>
  <c r="J77" i="11"/>
  <c r="J78" i="11"/>
  <c r="J79" i="11"/>
  <c r="J80" i="11"/>
  <c r="J81" i="11"/>
  <c r="J82" i="11"/>
  <c r="H79" i="11"/>
  <c r="G79" i="11"/>
  <c r="H80" i="11"/>
  <c r="G80" i="11" s="1"/>
  <c r="H81" i="11"/>
  <c r="G54" i="11"/>
  <c r="G55" i="11"/>
  <c r="G56" i="11"/>
  <c r="G57" i="11"/>
  <c r="G58" i="11"/>
  <c r="G59" i="11"/>
  <c r="G60" i="11"/>
  <c r="G61" i="11"/>
  <c r="G62" i="11"/>
  <c r="G63" i="11"/>
  <c r="G64" i="11"/>
  <c r="G65" i="11"/>
  <c r="G66" i="11"/>
  <c r="G67" i="11"/>
  <c r="G68" i="11"/>
  <c r="G69" i="11"/>
  <c r="G70" i="11"/>
  <c r="G71" i="11"/>
  <c r="G72" i="11"/>
  <c r="G73" i="11"/>
  <c r="G74" i="11"/>
  <c r="G75" i="11"/>
  <c r="G76" i="11"/>
  <c r="G77" i="11"/>
  <c r="G78" i="11"/>
  <c r="G81" i="11"/>
  <c r="G82" i="11"/>
  <c r="D54" i="11"/>
  <c r="D86" i="11" s="1"/>
  <c r="D55" i="11"/>
  <c r="D56" i="11"/>
  <c r="D57" i="11"/>
  <c r="D58" i="11"/>
  <c r="D59" i="11"/>
  <c r="D61" i="11"/>
  <c r="D62" i="11"/>
  <c r="D63" i="11"/>
  <c r="D64" i="11"/>
  <c r="D65" i="11"/>
  <c r="D66" i="11"/>
  <c r="D67" i="11"/>
  <c r="D68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3" i="11"/>
  <c r="J44" i="11"/>
  <c r="J45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3" i="11"/>
  <c r="G44" i="11"/>
  <c r="G45" i="11"/>
  <c r="D13" i="11"/>
  <c r="D52" i="11" s="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3" i="11"/>
  <c r="D44" i="11"/>
  <c r="D45" i="11"/>
  <c r="H29" i="22"/>
  <c r="E29" i="22"/>
  <c r="H86" i="11"/>
  <c r="E105" i="11"/>
  <c r="G86" i="11" l="1"/>
  <c r="D105" i="11"/>
  <c r="G105" i="11"/>
  <c r="H104" i="11"/>
  <c r="H105" i="11" s="1"/>
</calcChain>
</file>

<file path=xl/sharedStrings.xml><?xml version="1.0" encoding="utf-8"?>
<sst xmlns="http://schemas.openxmlformats.org/spreadsheetml/2006/main" count="360" uniqueCount="195">
  <si>
    <t>Шмигельского</t>
  </si>
  <si>
    <t>Титова</t>
  </si>
  <si>
    <t>Лесная</t>
  </si>
  <si>
    <t>Логовая</t>
  </si>
  <si>
    <t>Пионерская</t>
  </si>
  <si>
    <t>14а</t>
  </si>
  <si>
    <t>№ дома</t>
  </si>
  <si>
    <t>Улица, переулок, проспект</t>
  </si>
  <si>
    <t>Примечание</t>
  </si>
  <si>
    <t>Центральная</t>
  </si>
  <si>
    <t>Набережная</t>
  </si>
  <si>
    <t>Больничная</t>
  </si>
  <si>
    <t>Гагарина</t>
  </si>
  <si>
    <t xml:space="preserve">Реестр жилых помещений, 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</si>
  <si>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</si>
  <si>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</si>
  <si>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</si>
  <si>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</si>
  <si>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</si>
  <si>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всего</t>
  </si>
  <si>
    <t>соц найм</t>
  </si>
  <si>
    <t>в собственности</t>
  </si>
  <si>
    <t>Дзержинского</t>
  </si>
  <si>
    <t>Калинина</t>
  </si>
  <si>
    <t>Кирова</t>
  </si>
  <si>
    <t>Комсомольская</t>
  </si>
  <si>
    <t>Мира</t>
  </si>
  <si>
    <t>15а</t>
  </si>
  <si>
    <t>Нагорная</t>
  </si>
  <si>
    <t>Свободы</t>
  </si>
  <si>
    <t>Сплавная</t>
  </si>
  <si>
    <t>9а</t>
  </si>
  <si>
    <t>Урманная</t>
  </si>
  <si>
    <t>Фрунзе</t>
  </si>
  <si>
    <t>Чапаева</t>
  </si>
  <si>
    <t>Школьная</t>
  </si>
  <si>
    <t>п. КОРМУЖИХАНКА</t>
  </si>
  <si>
    <t>6а</t>
  </si>
  <si>
    <t>с. БОЛЬШОЙ КАМЕНЬ</t>
  </si>
  <si>
    <t>Рыбников</t>
  </si>
  <si>
    <t>Новая</t>
  </si>
  <si>
    <t>ВСЕГО</t>
  </si>
  <si>
    <t>№ очереди на снос</t>
  </si>
  <si>
    <t>Итого: п.Кормужиханка</t>
  </si>
  <si>
    <t>Итого: с.Большой Камень</t>
  </si>
  <si>
    <t>Бичинева </t>
  </si>
  <si>
    <t>Строительная</t>
  </si>
  <si>
    <t>7 кв.1</t>
  </si>
  <si>
    <t>3 кв.1</t>
  </si>
  <si>
    <t>Постановление администрации Октябрьского района № 1263 от 08.09.2009</t>
  </si>
  <si>
    <t>20 кв.2</t>
  </si>
  <si>
    <t xml:space="preserve">Сенькина </t>
  </si>
  <si>
    <t>19 кв.2</t>
  </si>
  <si>
    <t>21 кв. 2</t>
  </si>
  <si>
    <t>10 кв. 1</t>
  </si>
  <si>
    <t>16 кв.1</t>
  </si>
  <si>
    <t>Постановление администрации Октябрьского района от 27.11.2015 № 430</t>
  </si>
  <si>
    <t>Постановление администрации Октябрьского района от 14.09.2010 №1589</t>
  </si>
  <si>
    <t>Постановление администрации городского поселения Октябрьское от 26.12.2011 №310</t>
  </si>
  <si>
    <t>Постановление администрации Октябрьского района от 14.09.2010 №1590</t>
  </si>
  <si>
    <t>8а</t>
  </si>
  <si>
    <r>
      <t xml:space="preserve">Распоряжение Главы Октябрьского района № 505-р от 01.07.2003 г.,
</t>
    </r>
    <r>
      <rPr>
        <b/>
        <sz val="12"/>
        <rFont val="Times New Roman"/>
        <family val="1"/>
        <charset val="204"/>
      </rPr>
      <t>СГОРЕЛ</t>
    </r>
  </si>
  <si>
    <t>16 кв. 2</t>
  </si>
  <si>
    <t>33а</t>
  </si>
  <si>
    <t>Постановление администрации Октябрьского района от 30.12.2016 № 612</t>
  </si>
  <si>
    <t>пгт.  ОКТЯБРЬСКОЕ</t>
  </si>
  <si>
    <t>46 кв. 2</t>
  </si>
  <si>
    <t>Постановление администрации Октябрьского района от 17.04.2017 № 131</t>
  </si>
  <si>
    <t>Итого: пгт.Октябрьское</t>
  </si>
  <si>
    <t xml:space="preserve">Реестр жилых домов, </t>
  </si>
  <si>
    <t>признанных в установленном законом порядке  аварийными</t>
  </si>
  <si>
    <t xml:space="preserve"> и подлежащими сносу на территории городского поселения Октябрьское</t>
  </si>
  <si>
    <t>Дата, номер документа о признании дома аварийным</t>
  </si>
  <si>
    <t>Дата, номер заключения межведомственной комиссии</t>
  </si>
  <si>
    <t>признанных в установленном законом порядке  непригодными для проживания</t>
  </si>
  <si>
    <t xml:space="preserve"> на территории городского поселения Октябрьское</t>
  </si>
  <si>
    <t>Предполагаемый срок расселения и сноса дома (год)</t>
  </si>
  <si>
    <t>Итого: с. Большой Камень</t>
  </si>
  <si>
    <t>до 31.12.2020</t>
  </si>
  <si>
    <t xml:space="preserve">Постановление администрации                      г. п. Октябрьское                            от 04.04.2012 №61 </t>
  </si>
  <si>
    <t>от 01.03.2012</t>
  </si>
  <si>
    <t xml:space="preserve">Постановление администрации                              г.п. Октябрьское                              от 04.04.2012 №61 </t>
  </si>
  <si>
    <t>от 24.09.2012</t>
  </si>
  <si>
    <t xml:space="preserve">Постановление администрации г.п. Октябрьское от 19.06.2014 № 168 </t>
  </si>
  <si>
    <t>от 05.05.2014</t>
  </si>
  <si>
    <t>расселено /                  не расселено жилых помещений</t>
  </si>
  <si>
    <t>расселена 2 кв (м). - 37,2 кв.м.</t>
  </si>
  <si>
    <t>1 - 37,2 кв.м. /               1 - 35,5 кв.м.</t>
  </si>
  <si>
    <t>18 - 839,9 кв.м. / 2 - 66,7 кв.м.</t>
  </si>
  <si>
    <t xml:space="preserve">не расселены:                       1 кв. (м) - 39,5 кв.м.; 18 кв. (ч) - 27,2 кв.м. </t>
  </si>
  <si>
    <t xml:space="preserve">Постановление администрации г.п. Октябрьское от 08.12.2015 № 454 </t>
  </si>
  <si>
    <t>расселена 2 кв (м). - 74,1 кв.м.</t>
  </si>
  <si>
    <t>4а</t>
  </si>
  <si>
    <t>от 13.11.2015 № 15</t>
  </si>
  <si>
    <t>1 - 74,1 кв.м. /                      1 - 74,1 кв.м.</t>
  </si>
  <si>
    <t xml:space="preserve">Постановление администрации г.п. Октябрьское от 25.11.2015 № 423 </t>
  </si>
  <si>
    <t xml:space="preserve">Постановление администрации г.п. Октябрьское от 25.11.2015 № 422 </t>
  </si>
  <si>
    <t xml:space="preserve">Постановление администрации г.п. Октябрьское от 01.02.2016 № 28 </t>
  </si>
  <si>
    <t>от 13.11.2015 № 13</t>
  </si>
  <si>
    <t>5 - 199,2 кв. м. / 3 - 123,7 кв.м.</t>
  </si>
  <si>
    <t>не расселены:                       5 кв. (м) - 37,4 кв.м.; 6 кв. (ч) - 49,5 кв.м.;                                      8 кв. (ч) - 36,8 кв.м.</t>
  </si>
  <si>
    <t>от 13.11.2015 № 14</t>
  </si>
  <si>
    <t>расселена 3 кв (м). - 30,2 кв.м.</t>
  </si>
  <si>
    <t>1 - 30,2 кв.м. / 11 - 459,7 кв.м.</t>
  </si>
  <si>
    <t>от 14.03.2017 № 1</t>
  </si>
  <si>
    <t>от 30.09.2016 № 6</t>
  </si>
  <si>
    <t>от 14.03.2016 № 4</t>
  </si>
  <si>
    <t>от 14.03.2016 № 3</t>
  </si>
  <si>
    <t>от 11.03.2016 № 2</t>
  </si>
  <si>
    <t>от 22.12.2015 № 16</t>
  </si>
  <si>
    <t xml:space="preserve">Постановление администрации г.п. Октябрьское от 30.03.2016 № 147 </t>
  </si>
  <si>
    <t xml:space="preserve">Постановление администрации г.п. Октябрьское от 30.03.2016 № 148 </t>
  </si>
  <si>
    <t xml:space="preserve">Постановление администрации г.п. Октябрьское от 30.03.2016 № 149 </t>
  </si>
  <si>
    <t xml:space="preserve">Постановление администрации г.п. Октябрьское от 12.10.2016 № 462 </t>
  </si>
  <si>
    <t xml:space="preserve">Постановление администрации г.п. Октябрьское от 26.04.2017 № 141 </t>
  </si>
  <si>
    <t xml:space="preserve">Распоряжение Главы Октябрьского района                                               № 505-р от 01.07.2003 </t>
  </si>
  <si>
    <t xml:space="preserve">Распоряжение Главы Октябрьского района                               № 505-р от 01.07.2003 </t>
  </si>
  <si>
    <t>1 - 32,2 кв. м. /                                           1 - 32,0 кв.м.</t>
  </si>
  <si>
    <t>расселена 2 кв. (м) - 32,2 кв.м.</t>
  </si>
  <si>
    <t xml:space="preserve">Распоряжение Главы Октябрьского района                                     № 505-р от 01.07.2003 </t>
  </si>
  <si>
    <t>5 - 215,1 кв. м. /                              3 - 112,9 кв.м.</t>
  </si>
  <si>
    <t xml:space="preserve">не расселены:                         1 кв. (м) - 37,6 кв.м.;                               4 кв. (ч) - 37,8 кв.м.;                                 8 кв. (ч) - 37,5 кв.м. </t>
  </si>
  <si>
    <t xml:space="preserve">Распоряжение Главы Октябрьского района                                        № 505-р от 01.07.2003 </t>
  </si>
  <si>
    <t>Постановление главы Октябрьского района                                                    № 510 от 09.04.2008</t>
  </si>
  <si>
    <t xml:space="preserve">Распоряжение Главы Октябрьского района                              № 505-р от 01.07.2003 </t>
  </si>
  <si>
    <t>Постановление главы Октябрьского района                                     № 510 от 09.04.2008</t>
  </si>
  <si>
    <t xml:space="preserve">Распоряжение Главы Октябрьского района                                № 505-р от 01.07.2003 </t>
  </si>
  <si>
    <t xml:space="preserve">Распоряжение Главы Октябрьского района                                    № 505-р от 01.07.2003 </t>
  </si>
  <si>
    <t xml:space="preserve">Распоряжение Главы Октябрьского района                                  № 505-р от 01.07.2003 </t>
  </si>
  <si>
    <t xml:space="preserve">Распоряжение Главы Октябрьского района                      № 505-р от 01.07.2003 </t>
  </si>
  <si>
    <t xml:space="preserve">Распоряжение Главы Октябрьского района                                   № 505-р от 01.07.2003 </t>
  </si>
  <si>
    <t xml:space="preserve">Распоряжение Главы Октябрьского района                             № 505-р от 01.07.2003 </t>
  </si>
  <si>
    <t>Постановление главы Октябрьского района                                        № 510 от 09.04.2008</t>
  </si>
  <si>
    <t>Постановление главы Октябрьского района                                 № 510 от 09.04.2008</t>
  </si>
  <si>
    <t xml:space="preserve">Постановление администрации  г.п. Октябрьское от 04.04.2012 № 61 </t>
  </si>
  <si>
    <t>Постановление администрации  г.п. Октябрьское от 22.08.2013 № 295</t>
  </si>
  <si>
    <r>
      <t xml:space="preserve">Распоряжение Главы Октябрьского района                               № 505-р от 01.07.2003 г.
</t>
    </r>
    <r>
      <rPr>
        <b/>
        <sz val="12"/>
        <rFont val="Times New Roman"/>
        <family val="1"/>
        <charset val="204"/>
      </rPr>
      <t>СНЕСЕН</t>
    </r>
  </si>
  <si>
    <t xml:space="preserve">1 - 43,5 кв. м. /                             1 - 43,9 кв.м. </t>
  </si>
  <si>
    <t>расселена 2 кв. (м) - 43,5 кв.м.</t>
  </si>
  <si>
    <t xml:space="preserve">1 - 26,7 кв. м. /                              3 - 79,2 кв.м. </t>
  </si>
  <si>
    <t xml:space="preserve">расселена 1 кв. (м) - 26,7 кв.м. </t>
  </si>
  <si>
    <t>дома нет</t>
  </si>
  <si>
    <t>полдома</t>
  </si>
  <si>
    <t>не живут</t>
  </si>
  <si>
    <t>снесен</t>
  </si>
  <si>
    <t>2-х кв.новый стоит</t>
  </si>
  <si>
    <t>1- 56,1 кв.м. /                  1 - 56,0 кв.м.</t>
  </si>
  <si>
    <t xml:space="preserve">расселена 2 кв. (м) - 56,1 кв.м. </t>
  </si>
  <si>
    <t>нежилой</t>
  </si>
  <si>
    <t>1 - 53,9 кв.м. /                   1 - 54,2 кв.м.</t>
  </si>
  <si>
    <t xml:space="preserve">расселена 1 кв. (м) - 53,9 кв.м. </t>
  </si>
  <si>
    <t>сгорел</t>
  </si>
  <si>
    <t xml:space="preserve"> </t>
  </si>
  <si>
    <t xml:space="preserve">Постановление администрации  г.п. Октябрьское                            от 04.04.2012 №61 </t>
  </si>
  <si>
    <t>Постановление администрации  г.п. Октябрьское                                            от 22.08.2013 № 295</t>
  </si>
  <si>
    <t>Постановление администрации  г.п. Октябрьское                                                  от 22.08.2013 № 295</t>
  </si>
  <si>
    <t>Постановление администрации  г.п. Октябрьское                                                         от 22.08.2013 № 295</t>
  </si>
  <si>
    <t>Постановление администрации Октябрьского района                                                                от 25.02.2013 №48</t>
  </si>
  <si>
    <t>Постановление администрации Октябрьского района                                                          от 25.02.2013 №48</t>
  </si>
  <si>
    <t xml:space="preserve">Постановление администрации  г.п. Октябрьское                                                           от 04.04.2012 №61 </t>
  </si>
  <si>
    <t>Постановление главы Октябрьского района                                                        № 510 от 09.04.2009</t>
  </si>
  <si>
    <t>Распоряжение Главы Октябрьского района                                                                 № 505-р от 01.07.2003 г.</t>
  </si>
  <si>
    <t>Распоряжение Главы Октябрьского района                                                      № 505-р от 01.07.2003 г.</t>
  </si>
  <si>
    <r>
      <t xml:space="preserve">Распоряжение Главы Октябрьского района                                             № 505-р от 01.07.2003 г.,
</t>
    </r>
    <r>
      <rPr>
        <b/>
        <sz val="12"/>
        <rFont val="Times New Roman"/>
        <family val="1"/>
        <charset val="204"/>
      </rPr>
      <t>СГОРЕЛ</t>
    </r>
  </si>
  <si>
    <t>Распоряжение Главы Октябрьского района                                                         № 505-р от 01.07.2003 г.</t>
  </si>
  <si>
    <t>Постановление администрации г.п. Октябрьское                                                   от 27.05.2016 № 253</t>
  </si>
  <si>
    <t>Постановление администрации Октябрьского района                                               от 25.02.2013 №48</t>
  </si>
  <si>
    <t xml:space="preserve">Постановление администрации  г.п. Октябрьское                                                            от 04.04.2012 №61 </t>
  </si>
  <si>
    <t>Постановление администрации Октябрьского района                                                               от 14.09.2010 №1589</t>
  </si>
  <si>
    <t>Постановление администрации г.п. Октябрьское                                                              от 26.12.2011 №310</t>
  </si>
  <si>
    <t>Распоряжение Главы Октябрьского района                                                                № 505-р от 01.07.2003 г.</t>
  </si>
  <si>
    <t>Распоряжение Главы Октябрьского района                                                № 505-р от 01.07.2003 г.</t>
  </si>
  <si>
    <t>Постановление администрации Октябрьского района                                                          от 14.09.2010 №1589</t>
  </si>
  <si>
    <t>Постановление  администрации г.п. Октябрьское от 19.06.2014                                            № 169</t>
  </si>
  <si>
    <t xml:space="preserve">Распоряжение Главы Октябрьского района                                                              № 505-р от 01.07.2003 </t>
  </si>
  <si>
    <t xml:space="preserve">Распоряжение Главы Октябрьского района                                                                № 505-р от 01.07.2003 </t>
  </si>
  <si>
    <t xml:space="preserve">Распоряжение Главы Октябрьского района                                                       № 505-р от 01.07.2003 </t>
  </si>
  <si>
    <t xml:space="preserve">Распоряжение Главы Октябрьского района                                                                                     № 505-р от 01.07.2003 </t>
  </si>
  <si>
    <t xml:space="preserve">Распоряжение Главы Октябрьского района                                             № 505-р от 01.07.2003 </t>
  </si>
  <si>
    <t>расселена 1 кв. (м) - 39,5 кв.м.</t>
  </si>
  <si>
    <t>1 - 39,5 кв.м. /                 3 - 117,6 кв.м.</t>
  </si>
  <si>
    <t>1 - 46,1 кв.м. /                 1 - 58,8 кв.м.</t>
  </si>
  <si>
    <t>1 - 27,8 кв.м. /                        3 - 83,5 кв.м.</t>
  </si>
  <si>
    <t>расселена 2 кв. (м) - 27,8 кв.м.</t>
  </si>
  <si>
    <t xml:space="preserve">не расселены:                         2 кв. (ч) - 58,8 кв.м. </t>
  </si>
  <si>
    <t>1 - 109,7 кв.м. / 2 - 112,1 кв.м.</t>
  </si>
  <si>
    <t>расселена 3 кв (м). - 109,7 кв.м.</t>
  </si>
  <si>
    <t>1 - 38,7 кв.м. /                        3 - 116,9 кв.м.</t>
  </si>
  <si>
    <t xml:space="preserve">не расселены:                         1 кв. (ч) - 38,1 кв.м.;                               3 кв. (ч) - 38,7 кв.м.;                                 4 кв. (м) - 38,9 кв.м. </t>
  </si>
  <si>
    <t>Постановление администрации Октябрьского района от 14.09.2010 №1589, от 25.02.2013 №48</t>
  </si>
  <si>
    <t>3 - 119,0 кв.м. /                 1 - 39,5 кв.м.</t>
  </si>
  <si>
    <t xml:space="preserve">не расселены:                         4 кв. (ч) - 39,5 кв.м. </t>
  </si>
  <si>
    <t>по состоянию на 01 января 2019 года</t>
  </si>
  <si>
    <t xml:space="preserve">Приложение № 1 
к постановлению администрации   
городского поселения Октябрьское  
         от "12" февраля 2019 года  № 8   
</t>
  </si>
  <si>
    <t xml:space="preserve">Приложение № 2  
к постановлению администрации   
городского поселения Октябрьское  
        от "12" февраля 2019 года  № 8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</si>
</sst>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right" vertical="top" wrapText="1"/>
    </xf>
    <xf numFmtId="0" fontId="3" fillId="0" borderId="1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</cellXfs>
  <cellStyles count="2">
    <cellStyle name="Обычный" xfId="0" builtinId="0"/>
    <cellStyle name="Обычный_Ветхое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J157"/>
  <sheetViews>
    <sheetView topLeftCell="L1" zoomScale="90" zoomScaleNormal="90" zoomScaleSheetLayoutView="75" workbookViewId="0">
      <selection activeCell="M1" sqref="M1:Q1"/>
    </sheetView>
  </sheetViews>
  <sheetFormatPr defaultRowHeight="15.75" x14ac:dyDescent="0.2"/>
  <cols>
    <col min="1" max="1" width="5.7109375" style="5" customWidth="1"/>
    <col min="2" max="2" width="13.7109375" style="5" customWidth="1"/>
    <col min="3" max="3" width="6.85546875" style="5" customWidth="1"/>
    <col min="4" max="4" width="6" style="5" customWidth="1"/>
    <col min="5" max="5" width="6.140625" style="5" customWidth="1"/>
    <col min="6" max="6" width="7" style="5" customWidth="1"/>
    <col min="7" max="7" width="9.28515625" style="5" customWidth="1"/>
    <col min="8" max="8" width="9" style="5" customWidth="1"/>
    <col min="9" max="9" width="7.85546875" style="5" customWidth="1"/>
    <col min="10" max="11" width="6.85546875" style="5" customWidth="1"/>
    <col min="12" max="12" width="6.7109375" style="5" customWidth="1"/>
    <col min="13" max="13" width="17.7109375" style="8" customWidth="1"/>
    <col min="14" max="14" width="12.85546875" style="8" customWidth="1"/>
    <col min="15" max="15" width="13.7109375" style="8" customWidth="1"/>
    <col min="16" max="16" width="13.42578125" style="5" customWidth="1"/>
    <col min="17" max="17" width="19" style="8" customWidth="1"/>
    <col min="18" max="18" width="50.28515625" style="9" customWidth="1"/>
    <col min="19" max="62" width="9.140625" style="9"/>
    <col min="63" max="16384" width="9.140625" style="5"/>
  </cols>
  <sheetData>
    <row r="1" spans="1:62" ht="74.25" customHeight="1" x14ac:dyDescent="0.2">
      <c r="M1" s="31" t="s">
        <v>193</v>
      </c>
      <c r="N1" s="31"/>
      <c r="O1" s="31"/>
      <c r="P1" s="31"/>
      <c r="Q1" s="31"/>
    </row>
    <row r="2" spans="1:62" ht="15.75" customHeight="1" x14ac:dyDescent="0.2">
      <c r="A2" s="36" t="s">
        <v>69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62" ht="15.75" customHeight="1" x14ac:dyDescent="0.2">
      <c r="A3" s="36" t="s">
        <v>70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62" ht="18" customHeight="1" x14ac:dyDescent="0.2">
      <c r="A4" s="37" t="s">
        <v>71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62" s="15" customFormat="1" ht="16.5" customHeight="1" x14ac:dyDescent="0.2">
      <c r="A5" s="38" t="s">
        <v>192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s="15" customFormat="1" ht="67.5" customHeight="1" x14ac:dyDescent="0.2">
      <c r="A6" s="35" t="s">
        <v>42</v>
      </c>
      <c r="B6" s="35" t="s">
        <v>14</v>
      </c>
      <c r="C6" s="35"/>
      <c r="D6" s="35" t="s">
        <v>15</v>
      </c>
      <c r="E6" s="35"/>
      <c r="F6" s="35"/>
      <c r="G6" s="35" t="s">
        <v>16</v>
      </c>
      <c r="H6" s="35"/>
      <c r="I6" s="35"/>
      <c r="J6" s="35" t="s">
        <v>17</v>
      </c>
      <c r="K6" s="35"/>
      <c r="L6" s="35"/>
      <c r="M6" s="34" t="s">
        <v>72</v>
      </c>
      <c r="N6" s="34" t="s">
        <v>73</v>
      </c>
      <c r="O6" s="42" t="s">
        <v>76</v>
      </c>
      <c r="P6" s="27" t="s">
        <v>85</v>
      </c>
      <c r="Q6" s="29" t="s">
        <v>8</v>
      </c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s="6" customFormat="1" ht="40.5" customHeight="1" x14ac:dyDescent="0.2">
      <c r="A7" s="35"/>
      <c r="B7" s="2" t="s">
        <v>7</v>
      </c>
      <c r="C7" s="2" t="s">
        <v>6</v>
      </c>
      <c r="D7" s="1" t="s">
        <v>19</v>
      </c>
      <c r="E7" s="1" t="s">
        <v>20</v>
      </c>
      <c r="F7" s="1" t="s">
        <v>21</v>
      </c>
      <c r="G7" s="1" t="s">
        <v>19</v>
      </c>
      <c r="H7" s="1" t="s">
        <v>20</v>
      </c>
      <c r="I7" s="1" t="s">
        <v>21</v>
      </c>
      <c r="J7" s="1" t="s">
        <v>19</v>
      </c>
      <c r="K7" s="1" t="s">
        <v>20</v>
      </c>
      <c r="L7" s="1" t="s">
        <v>21</v>
      </c>
      <c r="M7" s="34"/>
      <c r="N7" s="34"/>
      <c r="O7" s="43"/>
      <c r="P7" s="28"/>
      <c r="Q7" s="30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s="6" customFormat="1" ht="23.25" customHeight="1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s="15" customFormat="1" ht="20.25" customHeight="1" x14ac:dyDescent="0.2">
      <c r="B9" s="15" t="s">
        <v>65</v>
      </c>
      <c r="M9" s="6"/>
      <c r="N9" s="6"/>
      <c r="O9" s="6"/>
      <c r="Q9" s="6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s="18" customFormat="1" ht="60" x14ac:dyDescent="0.2">
      <c r="A10" s="7">
        <v>1</v>
      </c>
      <c r="B10" s="16" t="s">
        <v>4</v>
      </c>
      <c r="C10" s="11">
        <v>25</v>
      </c>
      <c r="D10" s="3">
        <f>E10+F10</f>
        <v>1</v>
      </c>
      <c r="E10" s="11">
        <v>1</v>
      </c>
      <c r="F10" s="11"/>
      <c r="G10" s="3">
        <v>39.200000000000003</v>
      </c>
      <c r="H10" s="11">
        <v>39.200000000000003</v>
      </c>
      <c r="I10" s="11"/>
      <c r="J10" s="3">
        <v>11</v>
      </c>
      <c r="K10" s="11">
        <v>11</v>
      </c>
      <c r="L10" s="11"/>
      <c r="M10" s="22" t="s">
        <v>79</v>
      </c>
      <c r="N10" s="22" t="s">
        <v>80</v>
      </c>
      <c r="O10" s="22" t="s">
        <v>78</v>
      </c>
      <c r="P10" s="7"/>
      <c r="Q10" s="6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</row>
    <row r="11" spans="1:62" s="15" customFormat="1" ht="60" x14ac:dyDescent="0.2">
      <c r="A11" s="7">
        <v>2</v>
      </c>
      <c r="B11" s="21" t="s">
        <v>24</v>
      </c>
      <c r="C11" s="3">
        <v>32</v>
      </c>
      <c r="D11" s="3">
        <f>E11+F11</f>
        <v>2</v>
      </c>
      <c r="E11" s="3">
        <v>1</v>
      </c>
      <c r="F11" s="3">
        <v>1</v>
      </c>
      <c r="G11" s="3">
        <v>72.7</v>
      </c>
      <c r="H11" s="3">
        <v>37.200000000000003</v>
      </c>
      <c r="I11" s="3">
        <v>35.5</v>
      </c>
      <c r="J11" s="3">
        <v>3</v>
      </c>
      <c r="K11" s="3"/>
      <c r="L11" s="3">
        <v>3</v>
      </c>
      <c r="M11" s="22" t="s">
        <v>81</v>
      </c>
      <c r="N11" s="22" t="s">
        <v>82</v>
      </c>
      <c r="O11" s="22" t="s">
        <v>78</v>
      </c>
      <c r="P11" s="1" t="s">
        <v>87</v>
      </c>
      <c r="Q11" s="22" t="s">
        <v>86</v>
      </c>
      <c r="R11" s="20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s="15" customFormat="1" ht="75" x14ac:dyDescent="0.2">
      <c r="A12" s="7">
        <v>3</v>
      </c>
      <c r="B12" s="13" t="s">
        <v>25</v>
      </c>
      <c r="C12" s="2">
        <v>14</v>
      </c>
      <c r="D12" s="7">
        <v>20</v>
      </c>
      <c r="E12" s="12">
        <v>2</v>
      </c>
      <c r="F12" s="12">
        <v>18</v>
      </c>
      <c r="G12" s="7">
        <v>906.6</v>
      </c>
      <c r="H12" s="12">
        <v>90.1</v>
      </c>
      <c r="I12" s="12">
        <v>816.5</v>
      </c>
      <c r="J12" s="7">
        <v>2</v>
      </c>
      <c r="K12" s="12">
        <v>1</v>
      </c>
      <c r="L12" s="12">
        <v>1</v>
      </c>
      <c r="M12" s="22" t="s">
        <v>83</v>
      </c>
      <c r="N12" s="22" t="s">
        <v>84</v>
      </c>
      <c r="O12" s="22" t="s">
        <v>78</v>
      </c>
      <c r="P12" s="1" t="s">
        <v>88</v>
      </c>
      <c r="Q12" s="22" t="s">
        <v>89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s="18" customFormat="1" ht="60.75" customHeight="1" x14ac:dyDescent="0.2">
      <c r="A13" s="7">
        <v>4</v>
      </c>
      <c r="B13" s="13" t="s">
        <v>33</v>
      </c>
      <c r="C13" s="2" t="s">
        <v>92</v>
      </c>
      <c r="D13" s="7">
        <v>2</v>
      </c>
      <c r="E13" s="12">
        <v>1</v>
      </c>
      <c r="F13" s="12">
        <v>1</v>
      </c>
      <c r="G13" s="7">
        <v>148.19999999999999</v>
      </c>
      <c r="H13" s="12">
        <v>74.099999999999994</v>
      </c>
      <c r="I13" s="12">
        <v>74.099999999999994</v>
      </c>
      <c r="J13" s="7">
        <v>2</v>
      </c>
      <c r="K13" s="12"/>
      <c r="L13" s="12">
        <v>2</v>
      </c>
      <c r="M13" s="22" t="s">
        <v>90</v>
      </c>
      <c r="N13" s="22" t="s">
        <v>93</v>
      </c>
      <c r="O13" s="22" t="s">
        <v>78</v>
      </c>
      <c r="P13" s="1" t="s">
        <v>94</v>
      </c>
      <c r="Q13" s="22" t="s">
        <v>91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</row>
    <row r="14" spans="1:62" s="18" customFormat="1" ht="63" customHeight="1" x14ac:dyDescent="0.2">
      <c r="A14" s="7">
        <v>5</v>
      </c>
      <c r="B14" s="13" t="s">
        <v>25</v>
      </c>
      <c r="C14" s="2">
        <v>26</v>
      </c>
      <c r="D14" s="7">
        <v>8</v>
      </c>
      <c r="E14" s="12">
        <v>6</v>
      </c>
      <c r="F14" s="12">
        <v>2</v>
      </c>
      <c r="G14" s="7">
        <v>322.89999999999998</v>
      </c>
      <c r="H14" s="12">
        <v>236.6</v>
      </c>
      <c r="I14" s="12">
        <v>86.3</v>
      </c>
      <c r="J14" s="7">
        <v>3</v>
      </c>
      <c r="K14" s="12"/>
      <c r="L14" s="12">
        <v>3</v>
      </c>
      <c r="M14" s="22" t="s">
        <v>95</v>
      </c>
      <c r="N14" s="22" t="s">
        <v>98</v>
      </c>
      <c r="O14" s="22" t="s">
        <v>78</v>
      </c>
      <c r="P14" s="1" t="s">
        <v>99</v>
      </c>
      <c r="Q14" s="22" t="s">
        <v>100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</row>
    <row r="15" spans="1:62" s="18" customFormat="1" ht="61.5" customHeight="1" x14ac:dyDescent="0.2">
      <c r="A15" s="7">
        <v>6</v>
      </c>
      <c r="B15" s="13" t="s">
        <v>39</v>
      </c>
      <c r="C15" s="2">
        <v>12</v>
      </c>
      <c r="D15" s="7">
        <v>12</v>
      </c>
      <c r="E15" s="12">
        <v>5</v>
      </c>
      <c r="F15" s="12">
        <v>7</v>
      </c>
      <c r="G15" s="7">
        <v>489.9</v>
      </c>
      <c r="H15" s="12">
        <v>195.4</v>
      </c>
      <c r="I15" s="12">
        <v>294.5</v>
      </c>
      <c r="J15" s="7">
        <v>30</v>
      </c>
      <c r="K15" s="12">
        <v>11</v>
      </c>
      <c r="L15" s="12">
        <v>19</v>
      </c>
      <c r="M15" s="22" t="s">
        <v>96</v>
      </c>
      <c r="N15" s="22" t="s">
        <v>101</v>
      </c>
      <c r="O15" s="22" t="s">
        <v>78</v>
      </c>
      <c r="P15" s="1" t="s">
        <v>103</v>
      </c>
      <c r="Q15" s="22" t="s">
        <v>102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</row>
    <row r="16" spans="1:62" s="18" customFormat="1" ht="61.5" customHeight="1" x14ac:dyDescent="0.2">
      <c r="A16" s="7">
        <v>7</v>
      </c>
      <c r="B16" s="13" t="s">
        <v>0</v>
      </c>
      <c r="C16" s="2" t="s">
        <v>31</v>
      </c>
      <c r="D16" s="7">
        <v>12</v>
      </c>
      <c r="E16" s="12">
        <v>5</v>
      </c>
      <c r="F16" s="12">
        <v>7</v>
      </c>
      <c r="G16" s="7">
        <v>495.6</v>
      </c>
      <c r="H16" s="12">
        <v>227.9</v>
      </c>
      <c r="I16" s="12">
        <v>267.7</v>
      </c>
      <c r="J16" s="7">
        <v>25</v>
      </c>
      <c r="K16" s="12">
        <v>11</v>
      </c>
      <c r="L16" s="12">
        <v>14</v>
      </c>
      <c r="M16" s="22" t="s">
        <v>97</v>
      </c>
      <c r="N16" s="22" t="s">
        <v>109</v>
      </c>
      <c r="O16" s="22" t="s">
        <v>78</v>
      </c>
      <c r="P16" s="7"/>
      <c r="Q16" s="6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</row>
    <row r="17" spans="1:62" s="18" customFormat="1" ht="57.75" customHeight="1" x14ac:dyDescent="0.2">
      <c r="A17" s="7">
        <v>8</v>
      </c>
      <c r="B17" s="13" t="s">
        <v>34</v>
      </c>
      <c r="C17" s="2" t="s">
        <v>60</v>
      </c>
      <c r="D17" s="7">
        <v>18</v>
      </c>
      <c r="E17" s="12">
        <v>9</v>
      </c>
      <c r="F17" s="12">
        <v>9</v>
      </c>
      <c r="G17" s="7">
        <v>1180.5</v>
      </c>
      <c r="H17" s="12">
        <v>746.2</v>
      </c>
      <c r="I17" s="12">
        <v>434.3</v>
      </c>
      <c r="J17" s="7">
        <v>39</v>
      </c>
      <c r="K17" s="12">
        <v>18</v>
      </c>
      <c r="L17" s="12">
        <v>21</v>
      </c>
      <c r="M17" s="22" t="s">
        <v>110</v>
      </c>
      <c r="N17" s="22" t="s">
        <v>108</v>
      </c>
      <c r="O17" s="22" t="s">
        <v>78</v>
      </c>
      <c r="P17" s="7"/>
      <c r="Q17" s="6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</row>
    <row r="18" spans="1:62" s="18" customFormat="1" ht="59.25" customHeight="1" x14ac:dyDescent="0.2">
      <c r="A18" s="7">
        <v>9</v>
      </c>
      <c r="B18" s="13" t="s">
        <v>34</v>
      </c>
      <c r="C18" s="2">
        <v>21</v>
      </c>
      <c r="D18" s="7">
        <v>3</v>
      </c>
      <c r="E18" s="12">
        <v>2</v>
      </c>
      <c r="F18" s="12">
        <v>1</v>
      </c>
      <c r="G18" s="7">
        <v>195.7</v>
      </c>
      <c r="H18" s="12">
        <v>95.2</v>
      </c>
      <c r="I18" s="12">
        <v>100.5</v>
      </c>
      <c r="J18" s="7">
        <v>10</v>
      </c>
      <c r="K18" s="12">
        <v>7</v>
      </c>
      <c r="L18" s="12">
        <v>3</v>
      </c>
      <c r="M18" s="22" t="s">
        <v>111</v>
      </c>
      <c r="N18" s="22" t="s">
        <v>107</v>
      </c>
      <c r="O18" s="22" t="s">
        <v>78</v>
      </c>
      <c r="P18" s="7"/>
      <c r="Q18" s="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</row>
    <row r="19" spans="1:62" s="18" customFormat="1" ht="75" x14ac:dyDescent="0.2">
      <c r="A19" s="7">
        <v>10</v>
      </c>
      <c r="B19" s="13" t="s">
        <v>30</v>
      </c>
      <c r="C19" s="2">
        <v>20</v>
      </c>
      <c r="D19" s="7">
        <v>3</v>
      </c>
      <c r="E19" s="12">
        <v>3</v>
      </c>
      <c r="F19" s="12"/>
      <c r="G19" s="7">
        <v>221.8</v>
      </c>
      <c r="H19" s="12">
        <v>221.8</v>
      </c>
      <c r="I19" s="12"/>
      <c r="J19" s="7">
        <v>4</v>
      </c>
      <c r="K19" s="12">
        <v>4</v>
      </c>
      <c r="L19" s="12"/>
      <c r="M19" s="22" t="s">
        <v>112</v>
      </c>
      <c r="N19" s="22" t="s">
        <v>106</v>
      </c>
      <c r="O19" s="22" t="s">
        <v>78</v>
      </c>
      <c r="P19" s="1" t="s">
        <v>185</v>
      </c>
      <c r="Q19" s="22" t="s">
        <v>186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</row>
    <row r="20" spans="1:62" s="18" customFormat="1" ht="60" customHeight="1" x14ac:dyDescent="0.2">
      <c r="A20" s="7">
        <v>11</v>
      </c>
      <c r="B20" s="13" t="s">
        <v>0</v>
      </c>
      <c r="C20" s="2" t="s">
        <v>63</v>
      </c>
      <c r="D20" s="7">
        <v>6</v>
      </c>
      <c r="E20" s="12">
        <v>4</v>
      </c>
      <c r="F20" s="12">
        <v>2</v>
      </c>
      <c r="G20" s="7">
        <v>183</v>
      </c>
      <c r="H20" s="12">
        <v>118.6</v>
      </c>
      <c r="I20" s="12">
        <v>64.400000000000006</v>
      </c>
      <c r="J20" s="7">
        <v>13</v>
      </c>
      <c r="K20" s="12">
        <v>10</v>
      </c>
      <c r="L20" s="12">
        <v>3</v>
      </c>
      <c r="M20" s="22" t="s">
        <v>113</v>
      </c>
      <c r="N20" s="22" t="s">
        <v>105</v>
      </c>
      <c r="O20" s="22" t="s">
        <v>78</v>
      </c>
      <c r="P20" s="7"/>
      <c r="Q20" s="6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</row>
    <row r="21" spans="1:62" s="15" customFormat="1" ht="61.5" customHeight="1" x14ac:dyDescent="0.2">
      <c r="A21" s="7">
        <v>12</v>
      </c>
      <c r="B21" s="21" t="s">
        <v>51</v>
      </c>
      <c r="C21" s="3">
        <v>118</v>
      </c>
      <c r="D21" s="3">
        <v>2</v>
      </c>
      <c r="E21" s="3">
        <v>2</v>
      </c>
      <c r="F21" s="3"/>
      <c r="G21" s="3">
        <v>110</v>
      </c>
      <c r="H21" s="3">
        <v>110</v>
      </c>
      <c r="I21" s="3"/>
      <c r="J21" s="3">
        <v>3</v>
      </c>
      <c r="K21" s="3">
        <v>3</v>
      </c>
      <c r="L21" s="3"/>
      <c r="M21" s="22" t="s">
        <v>114</v>
      </c>
      <c r="N21" s="22" t="s">
        <v>104</v>
      </c>
      <c r="O21" s="22" t="s">
        <v>78</v>
      </c>
      <c r="P21" s="3"/>
      <c r="Q21" s="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s="15" customFormat="1" ht="21.75" customHeight="1" x14ac:dyDescent="0.2">
      <c r="A22" s="40" t="s">
        <v>68</v>
      </c>
      <c r="B22" s="41"/>
      <c r="C22" s="41"/>
      <c r="D22" s="3">
        <f>SUM(D10:D21)</f>
        <v>89</v>
      </c>
      <c r="E22" s="3">
        <f t="shared" ref="E22:L22" si="0">SUM(E10:E21)</f>
        <v>41</v>
      </c>
      <c r="F22" s="3">
        <f t="shared" si="0"/>
        <v>48</v>
      </c>
      <c r="G22" s="3">
        <f t="shared" si="0"/>
        <v>4366.1000000000004</v>
      </c>
      <c r="H22" s="3">
        <f t="shared" si="0"/>
        <v>2192.3000000000002</v>
      </c>
      <c r="I22" s="3">
        <f t="shared" si="0"/>
        <v>2173.8000000000002</v>
      </c>
      <c r="J22" s="3">
        <f t="shared" si="0"/>
        <v>145</v>
      </c>
      <c r="K22" s="3">
        <f t="shared" si="0"/>
        <v>76</v>
      </c>
      <c r="L22" s="3">
        <f t="shared" si="0"/>
        <v>69</v>
      </c>
      <c r="M22" s="6"/>
      <c r="N22" s="6"/>
      <c r="O22" s="6"/>
      <c r="P22" s="3"/>
      <c r="Q22" s="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s="15" customFormat="1" ht="21" customHeight="1" x14ac:dyDescent="0.2">
      <c r="A23" s="3"/>
      <c r="B23" s="21" t="s">
        <v>36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6"/>
      <c r="N23" s="6"/>
      <c r="O23" s="6"/>
      <c r="P23" s="3"/>
      <c r="Q23" s="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s="15" customFormat="1" x14ac:dyDescent="0.2">
      <c r="A24" s="22"/>
      <c r="B24" s="13"/>
      <c r="C24" s="3"/>
      <c r="D24" s="12"/>
      <c r="E24" s="12"/>
      <c r="F24" s="12"/>
      <c r="G24" s="3"/>
      <c r="H24" s="12"/>
      <c r="I24" s="12"/>
      <c r="J24" s="3"/>
      <c r="K24" s="12"/>
      <c r="L24" s="22"/>
      <c r="M24" s="17"/>
      <c r="N24" s="17"/>
      <c r="O24" s="17"/>
      <c r="P24" s="3"/>
      <c r="Q24" s="17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s="15" customFormat="1" ht="18.75" customHeight="1" x14ac:dyDescent="0.2">
      <c r="A25" s="40" t="s">
        <v>43</v>
      </c>
      <c r="B25" s="41"/>
      <c r="C25" s="41"/>
      <c r="D25" s="3">
        <f>SUM(D24:D24)</f>
        <v>0</v>
      </c>
      <c r="E25" s="3">
        <f>SUM(E24:E24)</f>
        <v>0</v>
      </c>
      <c r="F25" s="3">
        <v>0</v>
      </c>
      <c r="G25" s="3">
        <f>SUM(G24:G24)</f>
        <v>0</v>
      </c>
      <c r="H25" s="3">
        <f>SUM(H24:H24)</f>
        <v>0</v>
      </c>
      <c r="I25" s="3">
        <v>0</v>
      </c>
      <c r="J25" s="3">
        <f>SUM(J24:J24)</f>
        <v>0</v>
      </c>
      <c r="K25" s="3">
        <f>SUM(K24:K24)</f>
        <v>0</v>
      </c>
      <c r="L25" s="3">
        <v>0</v>
      </c>
      <c r="M25" s="6"/>
      <c r="N25" s="6"/>
      <c r="O25" s="6"/>
      <c r="P25" s="3"/>
      <c r="Q25" s="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s="15" customFormat="1" x14ac:dyDescent="0.2">
      <c r="A26" s="3"/>
      <c r="B26" s="3" t="s">
        <v>38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6"/>
      <c r="N26" s="6"/>
      <c r="O26" s="6"/>
      <c r="P26" s="3"/>
      <c r="Q26" s="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s="15" customForma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6"/>
      <c r="N27" s="6"/>
      <c r="O27" s="6"/>
      <c r="P27" s="3"/>
      <c r="Q27" s="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s="15" customFormat="1" ht="18" customHeight="1" x14ac:dyDescent="0.2">
      <c r="A28" s="32" t="s">
        <v>44</v>
      </c>
      <c r="B28" s="33"/>
      <c r="C28" s="33"/>
      <c r="D28" s="3">
        <f>SUM(D27:D27)</f>
        <v>0</v>
      </c>
      <c r="E28" s="3">
        <f>SUM(E27:E27)</f>
        <v>0</v>
      </c>
      <c r="F28" s="3">
        <v>0</v>
      </c>
      <c r="G28" s="3">
        <f>SUM(G27:G27)</f>
        <v>0</v>
      </c>
      <c r="H28" s="3">
        <f>SUM(H27:H27)</f>
        <v>0</v>
      </c>
      <c r="I28" s="3">
        <v>0</v>
      </c>
      <c r="J28" s="3">
        <f>SUM(J27:J27)</f>
        <v>0</v>
      </c>
      <c r="K28" s="3">
        <f>SUM(K27:K27)</f>
        <v>0</v>
      </c>
      <c r="L28" s="3">
        <v>0</v>
      </c>
      <c r="M28" s="6"/>
      <c r="N28" s="6"/>
      <c r="O28" s="6"/>
      <c r="Q28" s="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s="18" customFormat="1" ht="17.25" customHeight="1" x14ac:dyDescent="0.2">
      <c r="A29" s="3"/>
      <c r="B29" s="3" t="s">
        <v>41</v>
      </c>
      <c r="C29" s="3"/>
      <c r="D29" s="3">
        <f>D28+D25+D22</f>
        <v>89</v>
      </c>
      <c r="E29" s="3">
        <f t="shared" ref="E29:L29" si="1">E28+E25+E22</f>
        <v>41</v>
      </c>
      <c r="F29" s="3">
        <f>F28+F25+F22</f>
        <v>48</v>
      </c>
      <c r="G29" s="3">
        <f t="shared" si="1"/>
        <v>4366.1000000000004</v>
      </c>
      <c r="H29" s="3">
        <f t="shared" si="1"/>
        <v>2192.3000000000002</v>
      </c>
      <c r="I29" s="3">
        <f t="shared" si="1"/>
        <v>2173.8000000000002</v>
      </c>
      <c r="J29" s="3">
        <f t="shared" si="1"/>
        <v>145</v>
      </c>
      <c r="K29" s="3">
        <f t="shared" si="1"/>
        <v>76</v>
      </c>
      <c r="L29" s="3">
        <f t="shared" si="1"/>
        <v>69</v>
      </c>
      <c r="M29" s="6"/>
      <c r="N29" s="6"/>
      <c r="O29" s="6"/>
      <c r="P29" s="15"/>
      <c r="Q29" s="6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</row>
    <row r="30" spans="1:62" x14ac:dyDescent="0.2">
      <c r="P30" s="9"/>
    </row>
    <row r="31" spans="1:62" x14ac:dyDescent="0.2">
      <c r="P31" s="9"/>
    </row>
    <row r="32" spans="1:62" x14ac:dyDescent="0.2">
      <c r="P32" s="9"/>
    </row>
    <row r="33" spans="16:16" x14ac:dyDescent="0.2">
      <c r="P33" s="9"/>
    </row>
    <row r="34" spans="16:16" x14ac:dyDescent="0.2">
      <c r="P34" s="9"/>
    </row>
    <row r="35" spans="16:16" x14ac:dyDescent="0.2">
      <c r="P35" s="9"/>
    </row>
    <row r="36" spans="16:16" x14ac:dyDescent="0.2">
      <c r="P36" s="9"/>
    </row>
    <row r="37" spans="16:16" x14ac:dyDescent="0.2">
      <c r="P37" s="9"/>
    </row>
    <row r="38" spans="16:16" x14ac:dyDescent="0.2">
      <c r="P38" s="9"/>
    </row>
    <row r="39" spans="16:16" x14ac:dyDescent="0.2">
      <c r="P39" s="9"/>
    </row>
    <row r="40" spans="16:16" x14ac:dyDescent="0.2">
      <c r="P40" s="9"/>
    </row>
    <row r="41" spans="16:16" x14ac:dyDescent="0.2">
      <c r="P41" s="9"/>
    </row>
    <row r="42" spans="16:16" x14ac:dyDescent="0.2">
      <c r="P42" s="9"/>
    </row>
    <row r="43" spans="16:16" x14ac:dyDescent="0.2">
      <c r="P43" s="9"/>
    </row>
    <row r="44" spans="16:16" x14ac:dyDescent="0.2">
      <c r="P44" s="9"/>
    </row>
    <row r="45" spans="16:16" x14ac:dyDescent="0.2">
      <c r="P45" s="9"/>
    </row>
    <row r="46" spans="16:16" x14ac:dyDescent="0.2">
      <c r="P46" s="9"/>
    </row>
    <row r="47" spans="16:16" x14ac:dyDescent="0.2">
      <c r="P47" s="9"/>
    </row>
    <row r="48" spans="16:16" x14ac:dyDescent="0.2">
      <c r="P48" s="9"/>
    </row>
    <row r="49" spans="16:16" x14ac:dyDescent="0.2">
      <c r="P49" s="9"/>
    </row>
    <row r="50" spans="16:16" x14ac:dyDescent="0.2">
      <c r="P50" s="9"/>
    </row>
    <row r="51" spans="16:16" x14ac:dyDescent="0.2">
      <c r="P51" s="9"/>
    </row>
    <row r="52" spans="16:16" x14ac:dyDescent="0.2">
      <c r="P52" s="9"/>
    </row>
    <row r="53" spans="16:16" x14ac:dyDescent="0.2">
      <c r="P53" s="9"/>
    </row>
    <row r="54" spans="16:16" x14ac:dyDescent="0.2">
      <c r="P54" s="9"/>
    </row>
    <row r="55" spans="16:16" x14ac:dyDescent="0.2">
      <c r="P55" s="9"/>
    </row>
    <row r="56" spans="16:16" x14ac:dyDescent="0.2">
      <c r="P56" s="9"/>
    </row>
    <row r="57" spans="16:16" x14ac:dyDescent="0.2">
      <c r="P57" s="9"/>
    </row>
    <row r="58" spans="16:16" x14ac:dyDescent="0.2">
      <c r="P58" s="9"/>
    </row>
    <row r="59" spans="16:16" x14ac:dyDescent="0.2">
      <c r="P59" s="9"/>
    </row>
    <row r="60" spans="16:16" x14ac:dyDescent="0.2">
      <c r="P60" s="9"/>
    </row>
    <row r="61" spans="16:16" x14ac:dyDescent="0.2">
      <c r="P61" s="9"/>
    </row>
    <row r="62" spans="16:16" x14ac:dyDescent="0.2">
      <c r="P62" s="9"/>
    </row>
    <row r="63" spans="16:16" x14ac:dyDescent="0.2">
      <c r="P63" s="9"/>
    </row>
    <row r="64" spans="16:16" x14ac:dyDescent="0.2">
      <c r="P64" s="9"/>
    </row>
    <row r="65" spans="16:16" x14ac:dyDescent="0.2">
      <c r="P65" s="9"/>
    </row>
    <row r="66" spans="16:16" x14ac:dyDescent="0.2">
      <c r="P66" s="9"/>
    </row>
    <row r="67" spans="16:16" x14ac:dyDescent="0.2">
      <c r="P67" s="9"/>
    </row>
    <row r="68" spans="16:16" x14ac:dyDescent="0.2">
      <c r="P68" s="9"/>
    </row>
    <row r="69" spans="16:16" x14ac:dyDescent="0.2">
      <c r="P69" s="9"/>
    </row>
    <row r="70" spans="16:16" x14ac:dyDescent="0.2">
      <c r="P70" s="9"/>
    </row>
    <row r="71" spans="16:16" x14ac:dyDescent="0.2">
      <c r="P71" s="9"/>
    </row>
    <row r="72" spans="16:16" x14ac:dyDescent="0.2">
      <c r="P72" s="9"/>
    </row>
    <row r="73" spans="16:16" x14ac:dyDescent="0.2">
      <c r="P73" s="9"/>
    </row>
    <row r="74" spans="16:16" x14ac:dyDescent="0.2">
      <c r="P74" s="9"/>
    </row>
    <row r="75" spans="16:16" x14ac:dyDescent="0.2">
      <c r="P75" s="9"/>
    </row>
    <row r="76" spans="16:16" x14ac:dyDescent="0.2">
      <c r="P76" s="9"/>
    </row>
    <row r="77" spans="16:16" x14ac:dyDescent="0.2">
      <c r="P77" s="9"/>
    </row>
    <row r="78" spans="16:16" x14ac:dyDescent="0.2">
      <c r="P78" s="9"/>
    </row>
    <row r="79" spans="16:16" x14ac:dyDescent="0.2">
      <c r="P79" s="9"/>
    </row>
    <row r="80" spans="16:16" x14ac:dyDescent="0.2">
      <c r="P80" s="9"/>
    </row>
    <row r="81" spans="16:16" x14ac:dyDescent="0.2">
      <c r="P81" s="9"/>
    </row>
    <row r="82" spans="16:16" x14ac:dyDescent="0.2">
      <c r="P82" s="9"/>
    </row>
    <row r="83" spans="16:16" x14ac:dyDescent="0.2">
      <c r="P83" s="9"/>
    </row>
    <row r="84" spans="16:16" x14ac:dyDescent="0.2">
      <c r="P84" s="9"/>
    </row>
    <row r="85" spans="16:16" x14ac:dyDescent="0.2">
      <c r="P85" s="9"/>
    </row>
    <row r="86" spans="16:16" x14ac:dyDescent="0.2">
      <c r="P86" s="9"/>
    </row>
    <row r="87" spans="16:16" x14ac:dyDescent="0.2">
      <c r="P87" s="9"/>
    </row>
    <row r="88" spans="16:16" x14ac:dyDescent="0.2">
      <c r="P88" s="9"/>
    </row>
    <row r="89" spans="16:16" x14ac:dyDescent="0.2">
      <c r="P89" s="9"/>
    </row>
    <row r="90" spans="16:16" x14ac:dyDescent="0.2">
      <c r="P90" s="9"/>
    </row>
    <row r="91" spans="16:16" x14ac:dyDescent="0.2">
      <c r="P91" s="9"/>
    </row>
    <row r="92" spans="16:16" x14ac:dyDescent="0.2">
      <c r="P92" s="9"/>
    </row>
    <row r="93" spans="16:16" x14ac:dyDescent="0.2">
      <c r="P93" s="9"/>
    </row>
    <row r="94" spans="16:16" x14ac:dyDescent="0.2">
      <c r="P94" s="9"/>
    </row>
    <row r="95" spans="16:16" x14ac:dyDescent="0.2">
      <c r="P95" s="9"/>
    </row>
    <row r="96" spans="16:16" x14ac:dyDescent="0.2">
      <c r="P96" s="9"/>
    </row>
    <row r="97" spans="16:16" x14ac:dyDescent="0.2">
      <c r="P97" s="9"/>
    </row>
    <row r="98" spans="16:16" x14ac:dyDescent="0.2">
      <c r="P98" s="9"/>
    </row>
    <row r="99" spans="16:16" x14ac:dyDescent="0.2">
      <c r="P99" s="9"/>
    </row>
    <row r="100" spans="16:16" x14ac:dyDescent="0.2">
      <c r="P100" s="9"/>
    </row>
    <row r="101" spans="16:16" x14ac:dyDescent="0.2">
      <c r="P101" s="9"/>
    </row>
    <row r="102" spans="16:16" x14ac:dyDescent="0.2">
      <c r="P102" s="9"/>
    </row>
    <row r="103" spans="16:16" x14ac:dyDescent="0.2">
      <c r="P103" s="9"/>
    </row>
    <row r="104" spans="16:16" x14ac:dyDescent="0.2">
      <c r="P104" s="9"/>
    </row>
    <row r="105" spans="16:16" x14ac:dyDescent="0.2">
      <c r="P105" s="9"/>
    </row>
    <row r="106" spans="16:16" x14ac:dyDescent="0.2">
      <c r="P106" s="9"/>
    </row>
    <row r="107" spans="16:16" x14ac:dyDescent="0.2">
      <c r="P107" s="9"/>
    </row>
    <row r="108" spans="16:16" x14ac:dyDescent="0.2">
      <c r="P108" s="9"/>
    </row>
    <row r="109" spans="16:16" x14ac:dyDescent="0.2">
      <c r="P109" s="9"/>
    </row>
    <row r="110" spans="16:16" x14ac:dyDescent="0.2">
      <c r="P110" s="9"/>
    </row>
    <row r="111" spans="16:16" x14ac:dyDescent="0.2">
      <c r="P111" s="9"/>
    </row>
    <row r="112" spans="16:16" x14ac:dyDescent="0.2">
      <c r="P112" s="9"/>
    </row>
    <row r="113" spans="16:16" x14ac:dyDescent="0.2">
      <c r="P113" s="9"/>
    </row>
    <row r="114" spans="16:16" x14ac:dyDescent="0.2">
      <c r="P114" s="9"/>
    </row>
    <row r="115" spans="16:16" x14ac:dyDescent="0.2">
      <c r="P115" s="9"/>
    </row>
    <row r="116" spans="16:16" x14ac:dyDescent="0.2">
      <c r="P116" s="9"/>
    </row>
    <row r="117" spans="16:16" x14ac:dyDescent="0.2">
      <c r="P117" s="9"/>
    </row>
    <row r="118" spans="16:16" x14ac:dyDescent="0.2">
      <c r="P118" s="9"/>
    </row>
    <row r="119" spans="16:16" x14ac:dyDescent="0.2">
      <c r="P119" s="9"/>
    </row>
    <row r="120" spans="16:16" x14ac:dyDescent="0.2">
      <c r="P120" s="9"/>
    </row>
    <row r="121" spans="16:16" x14ac:dyDescent="0.2">
      <c r="P121" s="9"/>
    </row>
    <row r="122" spans="16:16" x14ac:dyDescent="0.2">
      <c r="P122" s="9"/>
    </row>
    <row r="123" spans="16:16" x14ac:dyDescent="0.2">
      <c r="P123" s="9"/>
    </row>
    <row r="124" spans="16:16" x14ac:dyDescent="0.2">
      <c r="P124" s="9"/>
    </row>
    <row r="125" spans="16:16" x14ac:dyDescent="0.2">
      <c r="P125" s="9"/>
    </row>
    <row r="126" spans="16:16" x14ac:dyDescent="0.2">
      <c r="P126" s="9"/>
    </row>
    <row r="127" spans="16:16" x14ac:dyDescent="0.2">
      <c r="P127" s="9"/>
    </row>
    <row r="128" spans="16:16" x14ac:dyDescent="0.2">
      <c r="P128" s="9"/>
    </row>
    <row r="129" spans="16:16" x14ac:dyDescent="0.2">
      <c r="P129" s="9"/>
    </row>
    <row r="130" spans="16:16" x14ac:dyDescent="0.2">
      <c r="P130" s="9"/>
    </row>
    <row r="131" spans="16:16" x14ac:dyDescent="0.2">
      <c r="P131" s="9"/>
    </row>
    <row r="132" spans="16:16" x14ac:dyDescent="0.2">
      <c r="P132" s="9"/>
    </row>
    <row r="133" spans="16:16" x14ac:dyDescent="0.2">
      <c r="P133" s="9"/>
    </row>
    <row r="134" spans="16:16" x14ac:dyDescent="0.2">
      <c r="P134" s="9"/>
    </row>
    <row r="135" spans="16:16" x14ac:dyDescent="0.2">
      <c r="P135" s="9"/>
    </row>
    <row r="136" spans="16:16" x14ac:dyDescent="0.2">
      <c r="P136" s="9"/>
    </row>
    <row r="137" spans="16:16" x14ac:dyDescent="0.2">
      <c r="P137" s="9"/>
    </row>
    <row r="138" spans="16:16" x14ac:dyDescent="0.2">
      <c r="P138" s="9"/>
    </row>
    <row r="139" spans="16:16" x14ac:dyDescent="0.2">
      <c r="P139" s="9"/>
    </row>
    <row r="140" spans="16:16" x14ac:dyDescent="0.2">
      <c r="P140" s="9"/>
    </row>
    <row r="141" spans="16:16" x14ac:dyDescent="0.2">
      <c r="P141" s="9"/>
    </row>
    <row r="142" spans="16:16" x14ac:dyDescent="0.2">
      <c r="P142" s="9"/>
    </row>
    <row r="143" spans="16:16" x14ac:dyDescent="0.2">
      <c r="P143" s="9"/>
    </row>
    <row r="144" spans="16:16" x14ac:dyDescent="0.2">
      <c r="P144" s="9"/>
    </row>
    <row r="145" spans="16:16" x14ac:dyDescent="0.2">
      <c r="P145" s="9"/>
    </row>
    <row r="146" spans="16:16" x14ac:dyDescent="0.2">
      <c r="P146" s="9"/>
    </row>
    <row r="147" spans="16:16" x14ac:dyDescent="0.2">
      <c r="P147" s="9"/>
    </row>
    <row r="148" spans="16:16" x14ac:dyDescent="0.2">
      <c r="P148" s="9"/>
    </row>
    <row r="149" spans="16:16" x14ac:dyDescent="0.2">
      <c r="P149" s="9"/>
    </row>
    <row r="150" spans="16:16" x14ac:dyDescent="0.2">
      <c r="P150" s="9"/>
    </row>
    <row r="151" spans="16:16" x14ac:dyDescent="0.2">
      <c r="P151" s="9"/>
    </row>
    <row r="152" spans="16:16" x14ac:dyDescent="0.2">
      <c r="P152" s="9"/>
    </row>
    <row r="153" spans="16:16" x14ac:dyDescent="0.2">
      <c r="P153" s="9"/>
    </row>
    <row r="154" spans="16:16" x14ac:dyDescent="0.2">
      <c r="P154" s="9"/>
    </row>
    <row r="155" spans="16:16" x14ac:dyDescent="0.2">
      <c r="P155" s="9"/>
    </row>
    <row r="156" spans="16:16" x14ac:dyDescent="0.2">
      <c r="P156" s="9"/>
    </row>
    <row r="157" spans="16:16" x14ac:dyDescent="0.2">
      <c r="P157" s="9"/>
    </row>
  </sheetData>
  <autoFilter ref="B9:Q29"/>
  <mergeCells count="18">
    <mergeCell ref="A22:C22"/>
    <mergeCell ref="O6:O7"/>
    <mergeCell ref="P6:P7"/>
    <mergeCell ref="Q6:Q7"/>
    <mergeCell ref="M1:Q1"/>
    <mergeCell ref="A28:C28"/>
    <mergeCell ref="N6:N7"/>
    <mergeCell ref="A6:A7"/>
    <mergeCell ref="B6:C6"/>
    <mergeCell ref="D6:F6"/>
    <mergeCell ref="G6:I6"/>
    <mergeCell ref="J6:L6"/>
    <mergeCell ref="A2:Q2"/>
    <mergeCell ref="A3:Q3"/>
    <mergeCell ref="A4:Q4"/>
    <mergeCell ref="A5:Q5"/>
    <mergeCell ref="M6:M7"/>
    <mergeCell ref="A25:C25"/>
  </mergeCells>
  <phoneticPr fontId="6" type="noConversion"/>
  <pageMargins left="0.62992125984251968" right="0.19685039370078741" top="0.19685039370078741" bottom="0.15748031496062992" header="0.31496062992125984" footer="0.27559055118110237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I233"/>
  <sheetViews>
    <sheetView tabSelected="1" topLeftCell="D1" zoomScale="90" zoomScaleNormal="90" zoomScaleSheetLayoutView="75" workbookViewId="0">
      <selection activeCell="M1" sqref="M1:O1"/>
    </sheetView>
  </sheetViews>
  <sheetFormatPr defaultRowHeight="15.75" x14ac:dyDescent="0.2"/>
  <cols>
    <col min="1" max="1" width="5.7109375" style="5" customWidth="1"/>
    <col min="2" max="2" width="15" style="5" customWidth="1"/>
    <col min="3" max="4" width="7.85546875" style="5" customWidth="1"/>
    <col min="5" max="5" width="6.140625" style="5" customWidth="1"/>
    <col min="6" max="6" width="6.7109375" style="5" customWidth="1"/>
    <col min="7" max="7" width="9.28515625" style="5" customWidth="1"/>
    <col min="8" max="8" width="9" style="5" customWidth="1"/>
    <col min="9" max="9" width="8.140625" style="5" customWidth="1"/>
    <col min="10" max="11" width="6.85546875" style="5" customWidth="1"/>
    <col min="12" max="12" width="6.28515625" style="5" customWidth="1"/>
    <col min="13" max="13" width="31.28515625" style="8" customWidth="1"/>
    <col min="14" max="14" width="14.5703125" style="8" customWidth="1"/>
    <col min="15" max="15" width="18.85546875" style="8" customWidth="1"/>
    <col min="16" max="59" width="9.140625" style="9"/>
    <col min="60" max="16384" width="9.140625" style="5"/>
  </cols>
  <sheetData>
    <row r="1" spans="1:61" ht="70.5" customHeight="1" x14ac:dyDescent="0.2">
      <c r="M1" s="31" t="s">
        <v>194</v>
      </c>
      <c r="N1" s="31"/>
      <c r="O1" s="31"/>
    </row>
    <row r="2" spans="1:61" ht="15.75" customHeight="1" x14ac:dyDescent="0.2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61" ht="15.75" customHeight="1" x14ac:dyDescent="0.2">
      <c r="A3" s="36" t="s">
        <v>74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61" ht="18" customHeight="1" x14ac:dyDescent="0.2">
      <c r="A4" s="37" t="s">
        <v>75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61" s="15" customFormat="1" ht="16.5" customHeight="1" x14ac:dyDescent="0.2">
      <c r="A5" s="38" t="s">
        <v>192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61" s="15" customFormat="1" ht="37.5" customHeight="1" x14ac:dyDescent="0.2">
      <c r="A6" s="35" t="s">
        <v>42</v>
      </c>
      <c r="B6" s="35" t="s">
        <v>14</v>
      </c>
      <c r="C6" s="35"/>
      <c r="D6" s="35" t="s">
        <v>15</v>
      </c>
      <c r="E6" s="35"/>
      <c r="F6" s="35"/>
      <c r="G6" s="35" t="s">
        <v>16</v>
      </c>
      <c r="H6" s="35"/>
      <c r="I6" s="35"/>
      <c r="J6" s="35" t="s">
        <v>17</v>
      </c>
      <c r="K6" s="35"/>
      <c r="L6" s="35"/>
      <c r="M6" s="34" t="s">
        <v>18</v>
      </c>
      <c r="N6" s="27" t="s">
        <v>85</v>
      </c>
      <c r="O6" s="45" t="s">
        <v>8</v>
      </c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61" s="6" customFormat="1" ht="49.5" customHeight="1" x14ac:dyDescent="0.2">
      <c r="A7" s="35"/>
      <c r="B7" s="2" t="s">
        <v>7</v>
      </c>
      <c r="C7" s="2" t="s">
        <v>6</v>
      </c>
      <c r="D7" s="1" t="s">
        <v>19</v>
      </c>
      <c r="E7" s="1" t="s">
        <v>20</v>
      </c>
      <c r="F7" s="1" t="s">
        <v>21</v>
      </c>
      <c r="G7" s="1" t="s">
        <v>19</v>
      </c>
      <c r="H7" s="1" t="s">
        <v>20</v>
      </c>
      <c r="I7" s="1" t="s">
        <v>21</v>
      </c>
      <c r="J7" s="1" t="s">
        <v>19</v>
      </c>
      <c r="K7" s="1" t="s">
        <v>20</v>
      </c>
      <c r="L7" s="1" t="s">
        <v>21</v>
      </c>
      <c r="M7" s="34"/>
      <c r="N7" s="28"/>
      <c r="O7" s="46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61" s="6" customFormat="1" ht="23.25" customHeight="1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5">
        <v>12</v>
      </c>
      <c r="M8" s="15">
        <v>13</v>
      </c>
      <c r="N8" s="6">
        <v>14</v>
      </c>
      <c r="O8" s="15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61" s="15" customFormat="1" ht="20.25" customHeight="1" x14ac:dyDescent="0.2">
      <c r="B9" s="15" t="s">
        <v>65</v>
      </c>
      <c r="M9" s="6"/>
      <c r="N9" s="6"/>
      <c r="O9" s="6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</row>
    <row r="10" spans="1:61" s="15" customFormat="1" ht="47.25" x14ac:dyDescent="0.2">
      <c r="A10" s="7">
        <v>1</v>
      </c>
      <c r="B10" s="21" t="s">
        <v>2</v>
      </c>
      <c r="C10" s="3">
        <v>3</v>
      </c>
      <c r="D10" s="3">
        <f>E10+F10</f>
        <v>4</v>
      </c>
      <c r="E10" s="3">
        <v>4</v>
      </c>
      <c r="F10" s="3"/>
      <c r="G10" s="3">
        <f>H10+I10</f>
        <v>157.1</v>
      </c>
      <c r="H10" s="3">
        <v>157.1</v>
      </c>
      <c r="I10" s="3"/>
      <c r="J10" s="3">
        <f>K10+L10</f>
        <v>9</v>
      </c>
      <c r="K10" s="3">
        <v>9</v>
      </c>
      <c r="L10" s="3"/>
      <c r="M10" s="6" t="s">
        <v>115</v>
      </c>
      <c r="N10" s="1" t="s">
        <v>180</v>
      </c>
      <c r="O10" s="1" t="s">
        <v>179</v>
      </c>
      <c r="P10" s="4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</row>
    <row r="11" spans="1:61" s="15" customFormat="1" ht="47.25" x14ac:dyDescent="0.2">
      <c r="A11" s="7">
        <v>2</v>
      </c>
      <c r="B11" s="21" t="s">
        <v>4</v>
      </c>
      <c r="C11" s="3">
        <v>11</v>
      </c>
      <c r="D11" s="3">
        <f>E11+F11</f>
        <v>2</v>
      </c>
      <c r="E11" s="3">
        <v>2</v>
      </c>
      <c r="F11" s="3"/>
      <c r="G11" s="3">
        <f>H11+I11</f>
        <v>64.2</v>
      </c>
      <c r="H11" s="3">
        <v>64.2</v>
      </c>
      <c r="I11" s="3"/>
      <c r="J11" s="3">
        <f>K11+L11</f>
        <v>1</v>
      </c>
      <c r="K11" s="3">
        <v>1</v>
      </c>
      <c r="L11" s="3"/>
      <c r="M11" s="6" t="s">
        <v>116</v>
      </c>
      <c r="N11" s="1" t="s">
        <v>117</v>
      </c>
      <c r="O11" s="1" t="s">
        <v>118</v>
      </c>
      <c r="P11" s="4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</row>
    <row r="12" spans="1:61" s="15" customFormat="1" ht="51" x14ac:dyDescent="0.2">
      <c r="A12" s="7">
        <v>3</v>
      </c>
      <c r="B12" s="21" t="s">
        <v>1</v>
      </c>
      <c r="C12" s="22">
        <v>28</v>
      </c>
      <c r="D12" s="3">
        <v>8</v>
      </c>
      <c r="E12" s="3">
        <v>6</v>
      </c>
      <c r="F12" s="3">
        <v>2</v>
      </c>
      <c r="G12" s="3">
        <v>331</v>
      </c>
      <c r="H12" s="3">
        <v>252.7</v>
      </c>
      <c r="I12" s="3">
        <v>75.3</v>
      </c>
      <c r="J12" s="3">
        <v>7</v>
      </c>
      <c r="K12" s="3"/>
      <c r="L12" s="3">
        <v>7</v>
      </c>
      <c r="M12" s="6" t="s">
        <v>119</v>
      </c>
      <c r="N12" s="1" t="s">
        <v>120</v>
      </c>
      <c r="O12" s="1" t="s">
        <v>121</v>
      </c>
      <c r="P12" s="4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</row>
    <row r="13" spans="1:61" s="15" customFormat="1" ht="47.25" x14ac:dyDescent="0.2">
      <c r="A13" s="7">
        <v>4</v>
      </c>
      <c r="B13" s="21" t="s">
        <v>2</v>
      </c>
      <c r="C13" s="3">
        <v>24</v>
      </c>
      <c r="D13" s="3">
        <f t="shared" ref="D13:D26" si="0">E13+F13</f>
        <v>4</v>
      </c>
      <c r="E13" s="3">
        <v>4</v>
      </c>
      <c r="F13" s="3"/>
      <c r="G13" s="3">
        <f t="shared" ref="G13:G41" si="1">H13+I13</f>
        <v>169.1</v>
      </c>
      <c r="H13" s="3">
        <v>169.1</v>
      </c>
      <c r="I13" s="3"/>
      <c r="J13" s="3">
        <f t="shared" ref="J13:J41" si="2">K13+L13</f>
        <v>17</v>
      </c>
      <c r="K13" s="3">
        <v>17</v>
      </c>
      <c r="L13" s="3"/>
      <c r="M13" s="6" t="s">
        <v>122</v>
      </c>
      <c r="N13" s="22"/>
      <c r="O13" s="1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</row>
    <row r="14" spans="1:61" s="15" customFormat="1" ht="47.25" x14ac:dyDescent="0.2">
      <c r="A14" s="7">
        <v>5</v>
      </c>
      <c r="B14" s="21" t="s">
        <v>3</v>
      </c>
      <c r="C14" s="3">
        <v>21</v>
      </c>
      <c r="D14" s="3">
        <f t="shared" si="0"/>
        <v>1</v>
      </c>
      <c r="E14" s="3">
        <v>1</v>
      </c>
      <c r="F14" s="3"/>
      <c r="G14" s="3">
        <f t="shared" si="1"/>
        <v>39</v>
      </c>
      <c r="H14" s="3">
        <v>39</v>
      </c>
      <c r="I14" s="3"/>
      <c r="J14" s="3">
        <f t="shared" si="2"/>
        <v>7</v>
      </c>
      <c r="K14" s="3">
        <v>7</v>
      </c>
      <c r="L14" s="3"/>
      <c r="M14" s="6" t="s">
        <v>123</v>
      </c>
      <c r="N14" s="22"/>
      <c r="O14" s="1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</row>
    <row r="15" spans="1:61" s="15" customFormat="1" ht="47.25" x14ac:dyDescent="0.2">
      <c r="A15" s="7">
        <v>6</v>
      </c>
      <c r="B15" s="21" t="s">
        <v>1</v>
      </c>
      <c r="C15" s="3" t="s">
        <v>5</v>
      </c>
      <c r="D15" s="3">
        <f t="shared" si="0"/>
        <v>3</v>
      </c>
      <c r="E15" s="3">
        <v>3</v>
      </c>
      <c r="F15" s="3"/>
      <c r="G15" s="3">
        <f t="shared" si="1"/>
        <v>108.5</v>
      </c>
      <c r="H15" s="3">
        <v>108.5</v>
      </c>
      <c r="I15" s="3"/>
      <c r="J15" s="3">
        <f t="shared" si="2"/>
        <v>10</v>
      </c>
      <c r="K15" s="3">
        <v>10</v>
      </c>
      <c r="L15" s="3"/>
      <c r="M15" s="6" t="s">
        <v>124</v>
      </c>
      <c r="N15" s="22"/>
      <c r="O15" s="1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</row>
    <row r="16" spans="1:61" s="15" customFormat="1" ht="47.25" x14ac:dyDescent="0.2">
      <c r="A16" s="7">
        <v>7</v>
      </c>
      <c r="B16" s="21" t="s">
        <v>0</v>
      </c>
      <c r="C16" s="3">
        <v>51</v>
      </c>
      <c r="D16" s="3">
        <f t="shared" si="0"/>
        <v>12</v>
      </c>
      <c r="E16" s="3">
        <v>11</v>
      </c>
      <c r="F16" s="3">
        <v>1</v>
      </c>
      <c r="G16" s="3">
        <f t="shared" si="1"/>
        <v>526.30000000000007</v>
      </c>
      <c r="H16" s="3">
        <v>454.1</v>
      </c>
      <c r="I16" s="3">
        <v>72.2</v>
      </c>
      <c r="J16" s="3">
        <f t="shared" si="2"/>
        <v>35</v>
      </c>
      <c r="K16" s="3">
        <v>31</v>
      </c>
      <c r="L16" s="3">
        <v>4</v>
      </c>
      <c r="M16" s="6" t="s">
        <v>122</v>
      </c>
      <c r="N16" s="22"/>
      <c r="O16" s="1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</row>
    <row r="17" spans="1:59" s="15" customFormat="1" ht="47.25" x14ac:dyDescent="0.2">
      <c r="A17" s="7">
        <v>8</v>
      </c>
      <c r="B17" s="21" t="s">
        <v>25</v>
      </c>
      <c r="C17" s="3">
        <v>5</v>
      </c>
      <c r="D17" s="3">
        <f t="shared" si="0"/>
        <v>10</v>
      </c>
      <c r="E17" s="3">
        <v>7</v>
      </c>
      <c r="F17" s="3">
        <v>3</v>
      </c>
      <c r="G17" s="3">
        <f t="shared" si="1"/>
        <v>325.5</v>
      </c>
      <c r="H17" s="3">
        <v>223.9</v>
      </c>
      <c r="I17" s="3">
        <v>101.6</v>
      </c>
      <c r="J17" s="3">
        <f t="shared" si="2"/>
        <v>23</v>
      </c>
      <c r="K17" s="3">
        <v>13</v>
      </c>
      <c r="L17" s="3">
        <v>10</v>
      </c>
      <c r="M17" s="6" t="s">
        <v>174</v>
      </c>
      <c r="N17" s="22"/>
      <c r="O17" s="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</row>
    <row r="18" spans="1:59" s="15" customFormat="1" ht="47.25" x14ac:dyDescent="0.2">
      <c r="A18" s="7">
        <v>9</v>
      </c>
      <c r="B18" s="21" t="s">
        <v>0</v>
      </c>
      <c r="C18" s="3">
        <v>30</v>
      </c>
      <c r="D18" s="3">
        <f t="shared" si="0"/>
        <v>1</v>
      </c>
      <c r="E18" s="3">
        <v>1</v>
      </c>
      <c r="F18" s="3"/>
      <c r="G18" s="3">
        <f t="shared" si="1"/>
        <v>47</v>
      </c>
      <c r="H18" s="3">
        <v>47</v>
      </c>
      <c r="I18" s="3"/>
      <c r="J18" s="3">
        <f t="shared" si="2"/>
        <v>4</v>
      </c>
      <c r="K18" s="3">
        <v>4</v>
      </c>
      <c r="L18" s="3"/>
      <c r="M18" s="6" t="s">
        <v>175</v>
      </c>
      <c r="N18" s="22"/>
      <c r="O18" s="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</row>
    <row r="19" spans="1:59" s="15" customFormat="1" ht="47.25" x14ac:dyDescent="0.2">
      <c r="A19" s="7">
        <v>10</v>
      </c>
      <c r="B19" s="21" t="s">
        <v>25</v>
      </c>
      <c r="C19" s="3">
        <v>1</v>
      </c>
      <c r="D19" s="3">
        <f t="shared" si="0"/>
        <v>1</v>
      </c>
      <c r="E19" s="3"/>
      <c r="F19" s="3">
        <v>1</v>
      </c>
      <c r="G19" s="3">
        <f t="shared" si="1"/>
        <v>104.9</v>
      </c>
      <c r="H19" s="3">
        <v>46.1</v>
      </c>
      <c r="I19" s="3">
        <v>58.8</v>
      </c>
      <c r="J19" s="3">
        <f t="shared" si="2"/>
        <v>2</v>
      </c>
      <c r="K19" s="3"/>
      <c r="L19" s="3">
        <v>2</v>
      </c>
      <c r="M19" s="6" t="s">
        <v>175</v>
      </c>
      <c r="N19" s="22" t="s">
        <v>181</v>
      </c>
      <c r="O19" s="1" t="s">
        <v>184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</row>
    <row r="20" spans="1:59" s="15" customFormat="1" ht="47.25" x14ac:dyDescent="0.2">
      <c r="A20" s="7">
        <v>11</v>
      </c>
      <c r="B20" s="21" t="s">
        <v>3</v>
      </c>
      <c r="C20" s="3">
        <v>5</v>
      </c>
      <c r="D20" s="3">
        <f t="shared" si="0"/>
        <v>1</v>
      </c>
      <c r="E20" s="3">
        <v>1</v>
      </c>
      <c r="F20" s="3"/>
      <c r="G20" s="3">
        <f t="shared" si="1"/>
        <v>33.5</v>
      </c>
      <c r="H20" s="3">
        <v>33.5</v>
      </c>
      <c r="I20" s="3"/>
      <c r="J20" s="3">
        <f t="shared" si="2"/>
        <v>2</v>
      </c>
      <c r="K20" s="3">
        <v>2</v>
      </c>
      <c r="L20" s="3"/>
      <c r="M20" s="6" t="s">
        <v>125</v>
      </c>
      <c r="N20" s="22"/>
      <c r="O20" s="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</row>
    <row r="21" spans="1:59" s="15" customFormat="1" ht="47.25" x14ac:dyDescent="0.2">
      <c r="A21" s="7">
        <v>12</v>
      </c>
      <c r="B21" s="21" t="s">
        <v>12</v>
      </c>
      <c r="C21" s="3">
        <v>4</v>
      </c>
      <c r="D21" s="3">
        <f t="shared" si="0"/>
        <v>1</v>
      </c>
      <c r="E21" s="3">
        <v>1</v>
      </c>
      <c r="F21" s="3"/>
      <c r="G21" s="3">
        <f t="shared" si="1"/>
        <v>40.9</v>
      </c>
      <c r="H21" s="3">
        <v>40.9</v>
      </c>
      <c r="I21" s="3"/>
      <c r="J21" s="3">
        <f t="shared" si="2"/>
        <v>2</v>
      </c>
      <c r="K21" s="3">
        <v>2</v>
      </c>
      <c r="L21" s="3"/>
      <c r="M21" s="6" t="s">
        <v>116</v>
      </c>
      <c r="N21" s="22"/>
      <c r="O21" s="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</row>
    <row r="22" spans="1:59" s="15" customFormat="1" ht="47.25" x14ac:dyDescent="0.2">
      <c r="A22" s="7">
        <v>13</v>
      </c>
      <c r="B22" s="21" t="s">
        <v>26</v>
      </c>
      <c r="C22" s="3" t="s">
        <v>27</v>
      </c>
      <c r="D22" s="3">
        <f t="shared" si="0"/>
        <v>1</v>
      </c>
      <c r="E22" s="3">
        <v>1</v>
      </c>
      <c r="F22" s="3"/>
      <c r="G22" s="3">
        <f t="shared" si="1"/>
        <v>38.799999999999997</v>
      </c>
      <c r="H22" s="3">
        <v>38.799999999999997</v>
      </c>
      <c r="I22" s="3"/>
      <c r="J22" s="3">
        <f t="shared" si="2"/>
        <v>5</v>
      </c>
      <c r="K22" s="3">
        <v>5</v>
      </c>
      <c r="L22" s="3"/>
      <c r="M22" s="6" t="s">
        <v>176</v>
      </c>
      <c r="N22" s="22"/>
      <c r="O22" s="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</row>
    <row r="23" spans="1:59" s="15" customFormat="1" ht="47.25" x14ac:dyDescent="0.2">
      <c r="A23" s="7">
        <v>14</v>
      </c>
      <c r="B23" s="21" t="s">
        <v>32</v>
      </c>
      <c r="C23" s="3">
        <v>19</v>
      </c>
      <c r="D23" s="3">
        <f t="shared" si="0"/>
        <v>4</v>
      </c>
      <c r="E23" s="3">
        <v>3</v>
      </c>
      <c r="F23" s="3">
        <v>1</v>
      </c>
      <c r="G23" s="3">
        <f t="shared" si="1"/>
        <v>111.30000000000001</v>
      </c>
      <c r="H23" s="3">
        <v>84.4</v>
      </c>
      <c r="I23" s="3">
        <v>26.9</v>
      </c>
      <c r="J23" s="3">
        <f t="shared" si="2"/>
        <v>6</v>
      </c>
      <c r="K23" s="3">
        <v>2</v>
      </c>
      <c r="L23" s="3">
        <v>4</v>
      </c>
      <c r="M23" s="6" t="s">
        <v>177</v>
      </c>
      <c r="N23" s="22" t="s">
        <v>182</v>
      </c>
      <c r="O23" s="1" t="s">
        <v>183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</row>
    <row r="24" spans="1:59" s="15" customFormat="1" ht="47.25" x14ac:dyDescent="0.2">
      <c r="A24" s="7">
        <v>15</v>
      </c>
      <c r="B24" s="21" t="s">
        <v>0</v>
      </c>
      <c r="C24" s="3">
        <v>11</v>
      </c>
      <c r="D24" s="3">
        <f t="shared" si="0"/>
        <v>1</v>
      </c>
      <c r="E24" s="3">
        <v>1</v>
      </c>
      <c r="F24" s="3"/>
      <c r="G24" s="3">
        <f t="shared" si="1"/>
        <v>49.2</v>
      </c>
      <c r="H24" s="3">
        <v>49.2</v>
      </c>
      <c r="I24" s="3"/>
      <c r="J24" s="3">
        <f t="shared" si="2"/>
        <v>3</v>
      </c>
      <c r="K24" s="3">
        <v>3</v>
      </c>
      <c r="L24" s="3"/>
      <c r="M24" s="6" t="s">
        <v>126</v>
      </c>
      <c r="N24" s="22"/>
      <c r="O24" s="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</row>
    <row r="25" spans="1:59" s="15" customFormat="1" ht="47.25" x14ac:dyDescent="0.2">
      <c r="A25" s="7">
        <v>16</v>
      </c>
      <c r="B25" s="21" t="s">
        <v>22</v>
      </c>
      <c r="C25" s="3">
        <v>15</v>
      </c>
      <c r="D25" s="3">
        <f t="shared" si="0"/>
        <v>1</v>
      </c>
      <c r="E25" s="3">
        <v>1</v>
      </c>
      <c r="F25" s="3"/>
      <c r="G25" s="3">
        <f t="shared" si="1"/>
        <v>41.9</v>
      </c>
      <c r="H25" s="3">
        <v>41.9</v>
      </c>
      <c r="I25" s="3"/>
      <c r="J25" s="3">
        <f t="shared" si="2"/>
        <v>3</v>
      </c>
      <c r="K25" s="3">
        <v>3</v>
      </c>
      <c r="L25" s="3"/>
      <c r="M25" s="6" t="s">
        <v>127</v>
      </c>
      <c r="N25" s="22"/>
      <c r="O25" s="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</row>
    <row r="26" spans="1:59" s="15" customFormat="1" ht="47.25" x14ac:dyDescent="0.2">
      <c r="A26" s="7">
        <v>17</v>
      </c>
      <c r="B26" s="21" t="s">
        <v>2</v>
      </c>
      <c r="C26" s="3">
        <v>16</v>
      </c>
      <c r="D26" s="3">
        <f t="shared" si="0"/>
        <v>2</v>
      </c>
      <c r="E26" s="3">
        <v>1</v>
      </c>
      <c r="F26" s="3">
        <v>1</v>
      </c>
      <c r="G26" s="3">
        <f t="shared" si="1"/>
        <v>96.4</v>
      </c>
      <c r="H26" s="3">
        <v>48</v>
      </c>
      <c r="I26" s="3">
        <v>48.4</v>
      </c>
      <c r="J26" s="3">
        <f t="shared" si="2"/>
        <v>4</v>
      </c>
      <c r="K26" s="3">
        <v>2</v>
      </c>
      <c r="L26" s="3">
        <v>2</v>
      </c>
      <c r="M26" s="6" t="s">
        <v>116</v>
      </c>
      <c r="N26" s="22"/>
      <c r="O26" s="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</row>
    <row r="27" spans="1:59" s="15" customFormat="1" ht="47.25" x14ac:dyDescent="0.2">
      <c r="A27" s="7">
        <v>18</v>
      </c>
      <c r="B27" s="21" t="s">
        <v>2</v>
      </c>
      <c r="C27" s="3">
        <v>1</v>
      </c>
      <c r="D27" s="3">
        <v>4</v>
      </c>
      <c r="E27" s="3">
        <v>3</v>
      </c>
      <c r="F27" s="3">
        <v>1</v>
      </c>
      <c r="G27" s="3">
        <f t="shared" si="1"/>
        <v>158.5</v>
      </c>
      <c r="H27" s="3">
        <v>119</v>
      </c>
      <c r="I27" s="3">
        <v>39.5</v>
      </c>
      <c r="J27" s="3">
        <f t="shared" si="2"/>
        <v>1</v>
      </c>
      <c r="K27" s="3"/>
      <c r="L27" s="3">
        <v>1</v>
      </c>
      <c r="M27" s="6" t="s">
        <v>178</v>
      </c>
      <c r="N27" s="22" t="s">
        <v>190</v>
      </c>
      <c r="O27" s="1" t="s">
        <v>191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s="15" customFormat="1" ht="47.25" x14ac:dyDescent="0.2">
      <c r="A28" s="7">
        <v>19</v>
      </c>
      <c r="B28" s="21" t="s">
        <v>26</v>
      </c>
      <c r="C28" s="3">
        <v>15</v>
      </c>
      <c r="D28" s="3">
        <f t="shared" ref="D28:D41" si="3">E28+F28</f>
        <v>1</v>
      </c>
      <c r="E28" s="3">
        <v>1</v>
      </c>
      <c r="F28" s="3"/>
      <c r="G28" s="3">
        <f t="shared" si="1"/>
        <v>39.799999999999997</v>
      </c>
      <c r="H28" s="3">
        <v>39.799999999999997</v>
      </c>
      <c r="I28" s="3"/>
      <c r="J28" s="3">
        <f t="shared" si="2"/>
        <v>2</v>
      </c>
      <c r="K28" s="3">
        <v>2</v>
      </c>
      <c r="L28" s="3"/>
      <c r="M28" s="6" t="s">
        <v>128</v>
      </c>
      <c r="N28" s="22"/>
      <c r="O28" s="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1:59" s="15" customFormat="1" ht="47.25" x14ac:dyDescent="0.2">
      <c r="A29" s="7">
        <v>20</v>
      </c>
      <c r="B29" s="21" t="s">
        <v>26</v>
      </c>
      <c r="C29" s="3">
        <v>22</v>
      </c>
      <c r="D29" s="3">
        <f t="shared" si="3"/>
        <v>1</v>
      </c>
      <c r="E29" s="3">
        <v>1</v>
      </c>
      <c r="F29" s="3"/>
      <c r="G29" s="3">
        <f t="shared" si="1"/>
        <v>36.700000000000003</v>
      </c>
      <c r="H29" s="3">
        <v>36.700000000000003</v>
      </c>
      <c r="I29" s="3"/>
      <c r="J29" s="3">
        <f t="shared" si="2"/>
        <v>5</v>
      </c>
      <c r="K29" s="3">
        <v>5</v>
      </c>
      <c r="L29" s="3"/>
      <c r="M29" s="6" t="s">
        <v>129</v>
      </c>
      <c r="N29" s="22"/>
      <c r="O29" s="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</row>
    <row r="30" spans="1:59" s="15" customFormat="1" ht="47.25" x14ac:dyDescent="0.2">
      <c r="A30" s="7">
        <v>21</v>
      </c>
      <c r="B30" s="21" t="s">
        <v>0</v>
      </c>
      <c r="C30" s="3">
        <v>31</v>
      </c>
      <c r="D30" s="3">
        <f t="shared" si="3"/>
        <v>4</v>
      </c>
      <c r="E30" s="3">
        <v>4</v>
      </c>
      <c r="F30" s="3"/>
      <c r="G30" s="3">
        <f t="shared" si="1"/>
        <v>156.80000000000001</v>
      </c>
      <c r="H30" s="3">
        <v>156.80000000000001</v>
      </c>
      <c r="I30" s="3"/>
      <c r="J30" s="3">
        <f t="shared" si="2"/>
        <v>15</v>
      </c>
      <c r="K30" s="3">
        <v>15</v>
      </c>
      <c r="L30" s="3"/>
      <c r="M30" s="6" t="s">
        <v>119</v>
      </c>
      <c r="N30" s="22"/>
      <c r="O30" s="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</row>
    <row r="31" spans="1:59" s="15" customFormat="1" ht="47.25" x14ac:dyDescent="0.2">
      <c r="A31" s="7">
        <v>22</v>
      </c>
      <c r="B31" s="21" t="s">
        <v>25</v>
      </c>
      <c r="C31" s="3">
        <v>17</v>
      </c>
      <c r="D31" s="3">
        <f t="shared" si="3"/>
        <v>2</v>
      </c>
      <c r="E31" s="3">
        <v>1</v>
      </c>
      <c r="F31" s="3">
        <v>1</v>
      </c>
      <c r="G31" s="3">
        <f t="shared" si="1"/>
        <v>37.799999999999997</v>
      </c>
      <c r="H31" s="3">
        <v>37.799999999999997</v>
      </c>
      <c r="I31" s="3"/>
      <c r="J31" s="3">
        <f t="shared" si="2"/>
        <v>3</v>
      </c>
      <c r="K31" s="3">
        <v>1</v>
      </c>
      <c r="L31" s="3">
        <v>2</v>
      </c>
      <c r="M31" s="6" t="s">
        <v>130</v>
      </c>
      <c r="N31" s="22"/>
      <c r="O31" s="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</row>
    <row r="32" spans="1:59" s="15" customFormat="1" ht="47.25" x14ac:dyDescent="0.2">
      <c r="A32" s="7">
        <v>23</v>
      </c>
      <c r="B32" s="21" t="s">
        <v>24</v>
      </c>
      <c r="C32" s="3">
        <v>31</v>
      </c>
      <c r="D32" s="3">
        <f t="shared" si="3"/>
        <v>1</v>
      </c>
      <c r="E32" s="3">
        <v>1</v>
      </c>
      <c r="F32" s="3"/>
      <c r="G32" s="3">
        <f t="shared" si="1"/>
        <v>37</v>
      </c>
      <c r="H32" s="3">
        <v>37</v>
      </c>
      <c r="I32" s="3"/>
      <c r="J32" s="3">
        <f t="shared" si="2"/>
        <v>3</v>
      </c>
      <c r="K32" s="3">
        <v>3</v>
      </c>
      <c r="L32" s="3"/>
      <c r="M32" s="6" t="s">
        <v>124</v>
      </c>
      <c r="N32" s="22"/>
      <c r="O32" s="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</row>
    <row r="33" spans="1:59" s="15" customFormat="1" ht="47.25" x14ac:dyDescent="0.2">
      <c r="A33" s="7">
        <v>24</v>
      </c>
      <c r="B33" s="21" t="s">
        <v>12</v>
      </c>
      <c r="C33" s="3">
        <v>5</v>
      </c>
      <c r="D33" s="3">
        <f t="shared" si="3"/>
        <v>1</v>
      </c>
      <c r="E33" s="3">
        <v>1</v>
      </c>
      <c r="F33" s="3"/>
      <c r="G33" s="3">
        <f t="shared" si="1"/>
        <v>40.9</v>
      </c>
      <c r="H33" s="3">
        <v>40.9</v>
      </c>
      <c r="I33" s="3"/>
      <c r="J33" s="3">
        <f t="shared" si="2"/>
        <v>2</v>
      </c>
      <c r="K33" s="3">
        <v>2</v>
      </c>
      <c r="L33" s="3"/>
      <c r="M33" s="6" t="s">
        <v>131</v>
      </c>
      <c r="N33" s="22"/>
      <c r="O33" s="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</row>
    <row r="34" spans="1:59" s="15" customFormat="1" ht="51" x14ac:dyDescent="0.2">
      <c r="A34" s="7">
        <v>25</v>
      </c>
      <c r="B34" s="21" t="s">
        <v>28</v>
      </c>
      <c r="C34" s="3">
        <v>12</v>
      </c>
      <c r="D34" s="3">
        <f t="shared" si="3"/>
        <v>4</v>
      </c>
      <c r="E34" s="3">
        <v>2</v>
      </c>
      <c r="F34" s="3">
        <v>2</v>
      </c>
      <c r="G34" s="3">
        <f t="shared" si="1"/>
        <v>154.39999999999998</v>
      </c>
      <c r="H34" s="3">
        <v>77.599999999999994</v>
      </c>
      <c r="I34" s="3">
        <v>76.8</v>
      </c>
      <c r="J34" s="3">
        <f t="shared" si="2"/>
        <v>14</v>
      </c>
      <c r="K34" s="3">
        <v>4</v>
      </c>
      <c r="L34" s="3">
        <v>10</v>
      </c>
      <c r="M34" s="6" t="s">
        <v>128</v>
      </c>
      <c r="N34" s="22" t="s">
        <v>187</v>
      </c>
      <c r="O34" s="1" t="s">
        <v>188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</row>
    <row r="35" spans="1:59" s="15" customFormat="1" ht="47.25" x14ac:dyDescent="0.2">
      <c r="A35" s="7">
        <v>26</v>
      </c>
      <c r="B35" s="21" t="s">
        <v>33</v>
      </c>
      <c r="C35" s="3">
        <v>22</v>
      </c>
      <c r="D35" s="3">
        <f t="shared" si="3"/>
        <v>2</v>
      </c>
      <c r="E35" s="3">
        <v>1</v>
      </c>
      <c r="F35" s="3">
        <v>1</v>
      </c>
      <c r="G35" s="3">
        <f t="shared" si="1"/>
        <v>76.099999999999994</v>
      </c>
      <c r="H35" s="3">
        <v>38.299999999999997</v>
      </c>
      <c r="I35" s="3">
        <v>37.799999999999997</v>
      </c>
      <c r="J35" s="3">
        <f t="shared" si="2"/>
        <v>6</v>
      </c>
      <c r="K35" s="3">
        <v>4</v>
      </c>
      <c r="L35" s="3">
        <v>2</v>
      </c>
      <c r="M35" s="6" t="s">
        <v>130</v>
      </c>
      <c r="N35" s="22"/>
      <c r="O35" s="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</row>
    <row r="36" spans="1:59" s="15" customFormat="1" ht="47.25" x14ac:dyDescent="0.2">
      <c r="A36" s="7">
        <v>27</v>
      </c>
      <c r="B36" s="21" t="s">
        <v>29</v>
      </c>
      <c r="C36" s="3">
        <v>8</v>
      </c>
      <c r="D36" s="3">
        <f t="shared" si="3"/>
        <v>2</v>
      </c>
      <c r="E36" s="3">
        <v>2</v>
      </c>
      <c r="F36" s="3"/>
      <c r="G36" s="3">
        <f t="shared" si="1"/>
        <v>80.7</v>
      </c>
      <c r="H36" s="3">
        <v>80.7</v>
      </c>
      <c r="I36" s="3"/>
      <c r="J36" s="3">
        <f t="shared" si="2"/>
        <v>3</v>
      </c>
      <c r="K36" s="3">
        <v>3</v>
      </c>
      <c r="L36" s="3"/>
      <c r="M36" s="6" t="s">
        <v>126</v>
      </c>
      <c r="N36" s="22"/>
      <c r="O36" s="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</row>
    <row r="37" spans="1:59" s="15" customFormat="1" ht="47.25" x14ac:dyDescent="0.2">
      <c r="A37" s="7">
        <v>28</v>
      </c>
      <c r="B37" s="21" t="s">
        <v>1</v>
      </c>
      <c r="C37" s="3" t="s">
        <v>31</v>
      </c>
      <c r="D37" s="3">
        <f t="shared" si="3"/>
        <v>2</v>
      </c>
      <c r="E37" s="3">
        <v>1</v>
      </c>
      <c r="F37" s="3">
        <v>1</v>
      </c>
      <c r="G37" s="3">
        <f t="shared" si="1"/>
        <v>77.900000000000006</v>
      </c>
      <c r="H37" s="3">
        <v>38.9</v>
      </c>
      <c r="I37" s="3">
        <v>39</v>
      </c>
      <c r="J37" s="3">
        <f t="shared" si="2"/>
        <v>6</v>
      </c>
      <c r="K37" s="3">
        <v>4</v>
      </c>
      <c r="L37" s="3">
        <v>2</v>
      </c>
      <c r="M37" s="6" t="s">
        <v>122</v>
      </c>
      <c r="N37" s="22"/>
      <c r="O37" s="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</row>
    <row r="38" spans="1:59" s="15" customFormat="1" ht="47.25" x14ac:dyDescent="0.2">
      <c r="A38" s="7">
        <v>29</v>
      </c>
      <c r="B38" s="21" t="s">
        <v>4</v>
      </c>
      <c r="C38" s="3">
        <v>15</v>
      </c>
      <c r="D38" s="3">
        <f t="shared" si="3"/>
        <v>8</v>
      </c>
      <c r="E38" s="3">
        <v>8</v>
      </c>
      <c r="F38" s="3"/>
      <c r="G38" s="3">
        <f t="shared" si="1"/>
        <v>335.6</v>
      </c>
      <c r="H38" s="3">
        <v>335.6</v>
      </c>
      <c r="I38" s="3"/>
      <c r="J38" s="3">
        <f t="shared" si="2"/>
        <v>4</v>
      </c>
      <c r="K38" s="3">
        <v>4</v>
      </c>
      <c r="L38" s="3"/>
      <c r="M38" s="6" t="s">
        <v>132</v>
      </c>
      <c r="N38" s="22"/>
      <c r="O38" s="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</row>
    <row r="39" spans="1:59" s="15" customFormat="1" ht="47.25" x14ac:dyDescent="0.2">
      <c r="A39" s="7">
        <v>30</v>
      </c>
      <c r="B39" s="21" t="s">
        <v>32</v>
      </c>
      <c r="C39" s="3">
        <v>5</v>
      </c>
      <c r="D39" s="3">
        <f t="shared" si="3"/>
        <v>1</v>
      </c>
      <c r="E39" s="3">
        <v>1</v>
      </c>
      <c r="F39" s="3"/>
      <c r="G39" s="3">
        <f t="shared" si="1"/>
        <v>40.4</v>
      </c>
      <c r="H39" s="3">
        <v>40.4</v>
      </c>
      <c r="I39" s="3"/>
      <c r="J39" s="3">
        <f t="shared" si="2"/>
        <v>2</v>
      </c>
      <c r="K39" s="3">
        <v>2</v>
      </c>
      <c r="L39" s="3"/>
      <c r="M39" s="6" t="s">
        <v>133</v>
      </c>
      <c r="N39" s="22"/>
      <c r="O39" s="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</row>
    <row r="40" spans="1:59" s="15" customFormat="1" ht="53.25" customHeight="1" x14ac:dyDescent="0.2">
      <c r="A40" s="7">
        <v>31</v>
      </c>
      <c r="B40" s="16" t="s">
        <v>24</v>
      </c>
      <c r="C40" s="3" t="s">
        <v>37</v>
      </c>
      <c r="D40" s="3">
        <f t="shared" si="3"/>
        <v>1</v>
      </c>
      <c r="E40" s="11">
        <v>1</v>
      </c>
      <c r="F40" s="11"/>
      <c r="G40" s="3">
        <f t="shared" si="1"/>
        <v>43.3</v>
      </c>
      <c r="H40" s="11">
        <v>43.3</v>
      </c>
      <c r="I40" s="11"/>
      <c r="J40" s="3">
        <f t="shared" si="2"/>
        <v>6</v>
      </c>
      <c r="K40" s="11">
        <v>6</v>
      </c>
      <c r="L40" s="11"/>
      <c r="M40" s="6" t="s">
        <v>59</v>
      </c>
      <c r="N40" s="22"/>
      <c r="O40" s="1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</row>
    <row r="41" spans="1:59" s="15" customFormat="1" ht="52.5" customHeight="1" x14ac:dyDescent="0.2">
      <c r="A41" s="7">
        <v>32</v>
      </c>
      <c r="B41" s="16" t="s">
        <v>25</v>
      </c>
      <c r="C41" s="3">
        <v>15</v>
      </c>
      <c r="D41" s="3">
        <f t="shared" si="3"/>
        <v>1</v>
      </c>
      <c r="E41" s="11">
        <v>1</v>
      </c>
      <c r="F41" s="11"/>
      <c r="G41" s="3">
        <f t="shared" si="1"/>
        <v>40.299999999999997</v>
      </c>
      <c r="H41" s="11">
        <v>40.299999999999997</v>
      </c>
      <c r="I41" s="11"/>
      <c r="J41" s="3">
        <f t="shared" si="2"/>
        <v>1</v>
      </c>
      <c r="K41" s="11">
        <v>1</v>
      </c>
      <c r="L41" s="11"/>
      <c r="M41" s="6" t="s">
        <v>57</v>
      </c>
      <c r="N41" s="22"/>
      <c r="O41" s="1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</row>
    <row r="42" spans="1:59" s="15" customFormat="1" ht="68.25" customHeight="1" x14ac:dyDescent="0.2">
      <c r="A42" s="25">
        <v>33</v>
      </c>
      <c r="B42" s="16" t="s">
        <v>28</v>
      </c>
      <c r="C42" s="3">
        <v>6</v>
      </c>
      <c r="D42" s="3">
        <v>2</v>
      </c>
      <c r="E42" s="11">
        <v>2</v>
      </c>
      <c r="F42" s="11"/>
      <c r="G42" s="3">
        <v>85.6</v>
      </c>
      <c r="H42" s="11">
        <v>85.6</v>
      </c>
      <c r="I42" s="11"/>
      <c r="J42" s="3">
        <v>2</v>
      </c>
      <c r="K42" s="11">
        <v>2</v>
      </c>
      <c r="L42" s="11"/>
      <c r="M42" s="6" t="s">
        <v>189</v>
      </c>
      <c r="N42" s="22"/>
      <c r="O42" s="26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</row>
    <row r="43" spans="1:59" s="15" customFormat="1" ht="63" x14ac:dyDescent="0.2">
      <c r="A43" s="7">
        <v>34</v>
      </c>
      <c r="B43" s="21" t="s">
        <v>39</v>
      </c>
      <c r="C43" s="3" t="s">
        <v>55</v>
      </c>
      <c r="D43" s="3">
        <f>E43+F43</f>
        <v>1</v>
      </c>
      <c r="E43" s="3">
        <v>1</v>
      </c>
      <c r="F43" s="3"/>
      <c r="G43" s="3">
        <f>H43+I43</f>
        <v>48.3</v>
      </c>
      <c r="H43" s="3">
        <v>48.3</v>
      </c>
      <c r="I43" s="3"/>
      <c r="J43" s="3">
        <f>K43+L43</f>
        <v>5</v>
      </c>
      <c r="K43" s="3">
        <v>5</v>
      </c>
      <c r="L43" s="3"/>
      <c r="M43" s="6" t="s">
        <v>58</v>
      </c>
      <c r="N43" s="22"/>
      <c r="O43" s="1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</row>
    <row r="44" spans="1:59" s="15" customFormat="1" ht="63" x14ac:dyDescent="0.2">
      <c r="A44" s="7">
        <v>35</v>
      </c>
      <c r="B44" s="21" t="s">
        <v>12</v>
      </c>
      <c r="C44" s="3">
        <v>16</v>
      </c>
      <c r="D44" s="3">
        <f>E44+F44</f>
        <v>1</v>
      </c>
      <c r="E44" s="3">
        <v>1</v>
      </c>
      <c r="F44" s="3"/>
      <c r="G44" s="3">
        <f>H44+I44</f>
        <v>44.5</v>
      </c>
      <c r="H44" s="3">
        <v>44.5</v>
      </c>
      <c r="I44" s="3"/>
      <c r="J44" s="3">
        <f>K44+L44</f>
        <v>3</v>
      </c>
      <c r="K44" s="3">
        <v>3</v>
      </c>
      <c r="L44" s="3"/>
      <c r="M44" s="6" t="s">
        <v>58</v>
      </c>
      <c r="N44" s="22"/>
      <c r="O44" s="1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</row>
    <row r="45" spans="1:59" s="15" customFormat="1" ht="57.75" customHeight="1" x14ac:dyDescent="0.2">
      <c r="A45" s="7">
        <v>36</v>
      </c>
      <c r="B45" s="13" t="s">
        <v>45</v>
      </c>
      <c r="C45" s="2" t="s">
        <v>47</v>
      </c>
      <c r="D45" s="7">
        <f>E45+F45</f>
        <v>1</v>
      </c>
      <c r="E45" s="12">
        <v>1</v>
      </c>
      <c r="F45" s="12"/>
      <c r="G45" s="7">
        <f>H45+I45</f>
        <v>47.8</v>
      </c>
      <c r="H45" s="12">
        <v>47.8</v>
      </c>
      <c r="I45" s="12"/>
      <c r="J45" s="7">
        <f>K45+L45</f>
        <v>2</v>
      </c>
      <c r="K45" s="12">
        <v>2</v>
      </c>
      <c r="L45" s="12"/>
      <c r="M45" s="6" t="s">
        <v>134</v>
      </c>
      <c r="N45" s="1"/>
      <c r="O45" s="1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</row>
    <row r="46" spans="1:59" s="15" customFormat="1" ht="52.5" customHeight="1" x14ac:dyDescent="0.2">
      <c r="A46" s="7">
        <v>37</v>
      </c>
      <c r="B46" s="13" t="s">
        <v>25</v>
      </c>
      <c r="C46" s="2" t="s">
        <v>54</v>
      </c>
      <c r="D46" s="7">
        <v>1</v>
      </c>
      <c r="E46" s="12"/>
      <c r="F46" s="12">
        <v>1</v>
      </c>
      <c r="G46" s="7">
        <v>49.3</v>
      </c>
      <c r="H46" s="12"/>
      <c r="I46" s="12">
        <v>49.3</v>
      </c>
      <c r="J46" s="7"/>
      <c r="K46" s="12"/>
      <c r="L46" s="12">
        <v>9</v>
      </c>
      <c r="M46" s="6" t="s">
        <v>135</v>
      </c>
      <c r="N46" s="1"/>
      <c r="O46" s="1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</row>
    <row r="47" spans="1:59" s="15" customFormat="1" ht="61.5" customHeight="1" x14ac:dyDescent="0.2">
      <c r="A47" s="7">
        <v>38</v>
      </c>
      <c r="B47" s="13" t="s">
        <v>23</v>
      </c>
      <c r="C47" s="2">
        <v>50</v>
      </c>
      <c r="D47" s="7">
        <v>3</v>
      </c>
      <c r="E47" s="12"/>
      <c r="F47" s="12">
        <v>3</v>
      </c>
      <c r="G47" s="7">
        <v>112.8</v>
      </c>
      <c r="H47" s="12"/>
      <c r="I47" s="12">
        <v>112.8</v>
      </c>
      <c r="J47" s="7">
        <v>2</v>
      </c>
      <c r="K47" s="12"/>
      <c r="L47" s="12">
        <v>2</v>
      </c>
      <c r="M47" s="6" t="s">
        <v>173</v>
      </c>
      <c r="N47" s="1"/>
      <c r="O47" s="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</row>
    <row r="48" spans="1:59" s="15" customFormat="1" ht="48" customHeight="1" x14ac:dyDescent="0.2">
      <c r="A48" s="7">
        <v>39</v>
      </c>
      <c r="B48" s="13" t="s">
        <v>39</v>
      </c>
      <c r="C48" s="3">
        <v>2</v>
      </c>
      <c r="D48" s="12">
        <v>12</v>
      </c>
      <c r="E48" s="12">
        <v>3</v>
      </c>
      <c r="F48" s="12">
        <v>9</v>
      </c>
      <c r="G48" s="12">
        <v>484.9</v>
      </c>
      <c r="H48" s="12">
        <v>113.1</v>
      </c>
      <c r="I48" s="12">
        <v>371.8</v>
      </c>
      <c r="J48" s="3">
        <v>23</v>
      </c>
      <c r="K48" s="12">
        <v>19</v>
      </c>
      <c r="L48" s="22">
        <v>4</v>
      </c>
      <c r="M48" s="17" t="s">
        <v>56</v>
      </c>
      <c r="N48" s="1"/>
      <c r="O48" s="23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</row>
    <row r="49" spans="1:59" s="15" customFormat="1" ht="49.5" customHeight="1" x14ac:dyDescent="0.2">
      <c r="A49" s="7">
        <v>40</v>
      </c>
      <c r="B49" s="13" t="s">
        <v>24</v>
      </c>
      <c r="C49" s="3" t="s">
        <v>53</v>
      </c>
      <c r="D49" s="12">
        <v>1</v>
      </c>
      <c r="E49" s="12">
        <v>1</v>
      </c>
      <c r="F49" s="12"/>
      <c r="G49" s="12">
        <v>35.799999999999997</v>
      </c>
      <c r="H49" s="12">
        <v>35.799999999999997</v>
      </c>
      <c r="I49" s="12"/>
      <c r="J49" s="3"/>
      <c r="K49" s="12"/>
      <c r="L49" s="22"/>
      <c r="M49" s="17" t="s">
        <v>64</v>
      </c>
      <c r="N49" s="1"/>
      <c r="O49" s="23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</row>
    <row r="50" spans="1:59" s="15" customFormat="1" ht="50.25" customHeight="1" x14ac:dyDescent="0.2">
      <c r="A50" s="7">
        <v>41</v>
      </c>
      <c r="B50" s="13" t="s">
        <v>24</v>
      </c>
      <c r="C50" s="3" t="s">
        <v>66</v>
      </c>
      <c r="D50" s="12">
        <v>1</v>
      </c>
      <c r="E50" s="12"/>
      <c r="F50" s="12">
        <v>1</v>
      </c>
      <c r="G50" s="12">
        <v>76.8</v>
      </c>
      <c r="H50" s="12"/>
      <c r="I50" s="12">
        <v>76.8</v>
      </c>
      <c r="J50" s="3">
        <v>3</v>
      </c>
      <c r="K50" s="12"/>
      <c r="L50" s="22">
        <v>3</v>
      </c>
      <c r="M50" s="17" t="s">
        <v>67</v>
      </c>
      <c r="N50" s="1"/>
      <c r="O50" s="23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</row>
    <row r="51" spans="1:59" s="15" customFormat="1" ht="47.25" x14ac:dyDescent="0.2">
      <c r="A51" s="7">
        <v>42</v>
      </c>
      <c r="B51" s="21" t="s">
        <v>0</v>
      </c>
      <c r="C51" s="3">
        <v>13</v>
      </c>
      <c r="D51" s="3">
        <f>E51+F51</f>
        <v>1</v>
      </c>
      <c r="E51" s="3">
        <v>1</v>
      </c>
      <c r="F51" s="3"/>
      <c r="G51" s="3">
        <f>H51+I51</f>
        <v>38.700000000000003</v>
      </c>
      <c r="H51" s="3">
        <v>38.700000000000003</v>
      </c>
      <c r="I51" s="3"/>
      <c r="J51" s="3">
        <f>K51+L51</f>
        <v>2</v>
      </c>
      <c r="K51" s="3">
        <v>2</v>
      </c>
      <c r="L51" s="3"/>
      <c r="M51" s="6" t="s">
        <v>49</v>
      </c>
      <c r="N51" s="1"/>
      <c r="O51" s="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</row>
    <row r="52" spans="1:59" s="15" customFormat="1" ht="21.75" customHeight="1" x14ac:dyDescent="0.2">
      <c r="A52" s="40" t="s">
        <v>68</v>
      </c>
      <c r="B52" s="41"/>
      <c r="C52" s="41"/>
      <c r="D52" s="3">
        <f t="shared" ref="D52:L52" si="4">SUM(D10:D51)</f>
        <v>116</v>
      </c>
      <c r="E52" s="3">
        <f t="shared" si="4"/>
        <v>87</v>
      </c>
      <c r="F52" s="3">
        <f t="shared" si="4"/>
        <v>29</v>
      </c>
      <c r="G52" s="3">
        <f t="shared" si="4"/>
        <v>4665.300000000002</v>
      </c>
      <c r="H52" s="3">
        <f t="shared" si="4"/>
        <v>3475.3000000000011</v>
      </c>
      <c r="I52" s="3">
        <f t="shared" si="4"/>
        <v>1186.9999999999998</v>
      </c>
      <c r="J52" s="3">
        <f t="shared" si="4"/>
        <v>255</v>
      </c>
      <c r="K52" s="3">
        <f t="shared" si="4"/>
        <v>200</v>
      </c>
      <c r="L52" s="3">
        <f t="shared" si="4"/>
        <v>64</v>
      </c>
      <c r="M52" s="6"/>
      <c r="N52" s="22"/>
      <c r="O52" s="1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</row>
    <row r="53" spans="1:59" s="15" customFormat="1" ht="21" customHeight="1" x14ac:dyDescent="0.2">
      <c r="A53" s="3"/>
      <c r="B53" s="21" t="s">
        <v>36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6"/>
      <c r="N53" s="22"/>
      <c r="O53" s="1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</row>
    <row r="54" spans="1:59" s="15" customFormat="1" ht="63" x14ac:dyDescent="0.2">
      <c r="A54" s="22">
        <v>1</v>
      </c>
      <c r="B54" s="24" t="s">
        <v>10</v>
      </c>
      <c r="C54" s="22">
        <v>3</v>
      </c>
      <c r="D54" s="3">
        <f>E54+F54</f>
        <v>2</v>
      </c>
      <c r="E54" s="22">
        <v>2</v>
      </c>
      <c r="F54" s="22"/>
      <c r="G54" s="3">
        <f>H54+I54</f>
        <v>54.5</v>
      </c>
      <c r="H54" s="22">
        <v>54.5</v>
      </c>
      <c r="I54" s="22"/>
      <c r="J54" s="3">
        <v>1</v>
      </c>
      <c r="K54" s="22">
        <v>1</v>
      </c>
      <c r="L54" s="22"/>
      <c r="M54" s="6" t="s">
        <v>136</v>
      </c>
      <c r="N54" s="22"/>
      <c r="O54" s="1"/>
      <c r="P54" s="9" t="s">
        <v>141</v>
      </c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</row>
    <row r="55" spans="1:59" s="15" customFormat="1" ht="47.25" x14ac:dyDescent="0.2">
      <c r="A55" s="3">
        <v>2</v>
      </c>
      <c r="B55" s="21" t="s">
        <v>11</v>
      </c>
      <c r="C55" s="3">
        <v>3</v>
      </c>
      <c r="D55" s="3">
        <f t="shared" ref="D55:D81" si="5">E55+F55</f>
        <v>1</v>
      </c>
      <c r="E55" s="3">
        <v>1</v>
      </c>
      <c r="F55" s="3"/>
      <c r="G55" s="3">
        <f t="shared" ref="G55:G82" si="6">H55+I55</f>
        <v>44.8</v>
      </c>
      <c r="H55" s="3">
        <v>44.8</v>
      </c>
      <c r="I55" s="3"/>
      <c r="J55" s="3">
        <f t="shared" ref="J55:J82" si="7">K55+L55</f>
        <v>8</v>
      </c>
      <c r="K55" s="3">
        <v>8</v>
      </c>
      <c r="L55" s="22"/>
      <c r="M55" s="6" t="s">
        <v>170</v>
      </c>
      <c r="N55" s="22"/>
      <c r="O55" s="1"/>
      <c r="P55" s="9" t="s">
        <v>142</v>
      </c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</row>
    <row r="56" spans="1:59" s="15" customFormat="1" ht="47.25" x14ac:dyDescent="0.2">
      <c r="A56" s="22">
        <v>3</v>
      </c>
      <c r="B56" s="21" t="s">
        <v>11</v>
      </c>
      <c r="C56" s="3">
        <v>6</v>
      </c>
      <c r="D56" s="3">
        <f t="shared" si="5"/>
        <v>2</v>
      </c>
      <c r="E56" s="3">
        <v>2</v>
      </c>
      <c r="F56" s="3"/>
      <c r="G56" s="3">
        <f t="shared" si="6"/>
        <v>87.4</v>
      </c>
      <c r="H56" s="3">
        <v>87.4</v>
      </c>
      <c r="I56" s="3"/>
      <c r="J56" s="3">
        <v>4</v>
      </c>
      <c r="K56" s="3">
        <v>4</v>
      </c>
      <c r="L56" s="22"/>
      <c r="M56" s="6" t="s">
        <v>170</v>
      </c>
      <c r="N56" s="22" t="s">
        <v>137</v>
      </c>
      <c r="O56" s="1" t="s">
        <v>138</v>
      </c>
      <c r="P56" s="9" t="s">
        <v>143</v>
      </c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</row>
    <row r="57" spans="1:59" s="15" customFormat="1" ht="47.25" x14ac:dyDescent="0.2">
      <c r="A57" s="3">
        <v>4</v>
      </c>
      <c r="B57" s="21" t="s">
        <v>12</v>
      </c>
      <c r="C57" s="3">
        <v>5</v>
      </c>
      <c r="D57" s="3">
        <f t="shared" si="5"/>
        <v>2</v>
      </c>
      <c r="E57" s="3">
        <v>2</v>
      </c>
      <c r="F57" s="3"/>
      <c r="G57" s="3">
        <f t="shared" si="6"/>
        <v>81.7</v>
      </c>
      <c r="H57" s="3">
        <v>81.7</v>
      </c>
      <c r="I57" s="3"/>
      <c r="J57" s="3">
        <f t="shared" si="7"/>
        <v>3</v>
      </c>
      <c r="K57" s="3">
        <v>3</v>
      </c>
      <c r="L57" s="22"/>
      <c r="M57" s="6" t="s">
        <v>170</v>
      </c>
      <c r="N57" s="22"/>
      <c r="O57" s="1"/>
      <c r="P57" s="9" t="s">
        <v>142</v>
      </c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</row>
    <row r="58" spans="1:59" s="15" customFormat="1" ht="47.25" x14ac:dyDescent="0.2">
      <c r="A58" s="22">
        <v>5</v>
      </c>
      <c r="B58" s="21" t="s">
        <v>10</v>
      </c>
      <c r="C58" s="3">
        <v>5</v>
      </c>
      <c r="D58" s="3">
        <f t="shared" si="5"/>
        <v>4</v>
      </c>
      <c r="E58" s="3">
        <v>4</v>
      </c>
      <c r="F58" s="3"/>
      <c r="G58" s="3">
        <f t="shared" si="6"/>
        <v>105.9</v>
      </c>
      <c r="H58" s="3">
        <v>105.9</v>
      </c>
      <c r="I58" s="3"/>
      <c r="J58" s="3">
        <v>2</v>
      </c>
      <c r="K58" s="3">
        <v>2</v>
      </c>
      <c r="L58" s="22"/>
      <c r="M58" s="6" t="s">
        <v>170</v>
      </c>
      <c r="N58" s="22" t="s">
        <v>139</v>
      </c>
      <c r="O58" s="1" t="s">
        <v>140</v>
      </c>
      <c r="P58" s="9" t="s">
        <v>144</v>
      </c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</row>
    <row r="59" spans="1:59" s="15" customFormat="1" ht="47.25" x14ac:dyDescent="0.2">
      <c r="A59" s="3">
        <v>6</v>
      </c>
      <c r="B59" s="21" t="s">
        <v>10</v>
      </c>
      <c r="C59" s="3">
        <v>6</v>
      </c>
      <c r="D59" s="3">
        <f t="shared" si="5"/>
        <v>2</v>
      </c>
      <c r="E59" s="3">
        <v>2</v>
      </c>
      <c r="F59" s="3"/>
      <c r="G59" s="3">
        <f t="shared" si="6"/>
        <v>107.1</v>
      </c>
      <c r="H59" s="3">
        <v>107.1</v>
      </c>
      <c r="I59" s="3"/>
      <c r="J59" s="3">
        <f t="shared" si="7"/>
        <v>3</v>
      </c>
      <c r="K59" s="3">
        <v>3</v>
      </c>
      <c r="L59" s="22"/>
      <c r="M59" s="6" t="s">
        <v>170</v>
      </c>
      <c r="N59" s="22"/>
      <c r="O59" s="1"/>
      <c r="P59" s="9" t="s">
        <v>144</v>
      </c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</row>
    <row r="60" spans="1:59" s="15" customFormat="1" ht="47.25" x14ac:dyDescent="0.2">
      <c r="A60" s="22">
        <v>7</v>
      </c>
      <c r="B60" s="21" t="s">
        <v>10</v>
      </c>
      <c r="C60" s="3">
        <v>8</v>
      </c>
      <c r="D60" s="3">
        <v>3</v>
      </c>
      <c r="E60" s="3">
        <v>3</v>
      </c>
      <c r="F60" s="3"/>
      <c r="G60" s="3">
        <f t="shared" si="6"/>
        <v>107.4</v>
      </c>
      <c r="H60" s="3">
        <v>107.4</v>
      </c>
      <c r="I60" s="3"/>
      <c r="J60" s="3">
        <f t="shared" si="7"/>
        <v>2</v>
      </c>
      <c r="K60" s="3">
        <v>2</v>
      </c>
      <c r="L60" s="22"/>
      <c r="M60" s="6" t="s">
        <v>170</v>
      </c>
      <c r="N60" s="22"/>
      <c r="O60" s="1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</row>
    <row r="61" spans="1:59" s="6" customFormat="1" ht="47.25" x14ac:dyDescent="0.2">
      <c r="A61" s="3">
        <v>8</v>
      </c>
      <c r="B61" s="21" t="s">
        <v>10</v>
      </c>
      <c r="C61" s="3">
        <v>9</v>
      </c>
      <c r="D61" s="3">
        <f t="shared" si="5"/>
        <v>3</v>
      </c>
      <c r="E61" s="3">
        <v>3</v>
      </c>
      <c r="F61" s="3"/>
      <c r="G61" s="3">
        <f t="shared" si="6"/>
        <v>143</v>
      </c>
      <c r="H61" s="3">
        <v>143</v>
      </c>
      <c r="I61" s="3"/>
      <c r="J61" s="3">
        <f t="shared" si="7"/>
        <v>8</v>
      </c>
      <c r="K61" s="3">
        <v>8</v>
      </c>
      <c r="L61" s="22"/>
      <c r="M61" s="6" t="s">
        <v>170</v>
      </c>
      <c r="N61" s="22"/>
      <c r="O61" s="1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</row>
    <row r="62" spans="1:59" s="15" customFormat="1" ht="47.25" x14ac:dyDescent="0.2">
      <c r="A62" s="22">
        <v>9</v>
      </c>
      <c r="B62" s="21" t="s">
        <v>35</v>
      </c>
      <c r="C62" s="3">
        <v>3</v>
      </c>
      <c r="D62" s="3">
        <f t="shared" si="5"/>
        <v>4</v>
      </c>
      <c r="E62" s="3">
        <v>4</v>
      </c>
      <c r="F62" s="3"/>
      <c r="G62" s="3">
        <f t="shared" si="6"/>
        <v>108.9</v>
      </c>
      <c r="H62" s="3">
        <v>108.9</v>
      </c>
      <c r="I62" s="3"/>
      <c r="J62" s="3">
        <f t="shared" si="7"/>
        <v>5</v>
      </c>
      <c r="K62" s="3">
        <v>5</v>
      </c>
      <c r="L62" s="22"/>
      <c r="M62" s="6" t="s">
        <v>170</v>
      </c>
      <c r="N62" s="22"/>
      <c r="O62" s="1"/>
      <c r="P62" s="9" t="s">
        <v>144</v>
      </c>
      <c r="Q62" s="44" t="s">
        <v>145</v>
      </c>
      <c r="R62" s="4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</row>
    <row r="63" spans="1:59" s="15" customFormat="1" ht="47.25" x14ac:dyDescent="0.2">
      <c r="A63" s="3">
        <v>10</v>
      </c>
      <c r="B63" s="21" t="s">
        <v>35</v>
      </c>
      <c r="C63" s="3">
        <v>4</v>
      </c>
      <c r="D63" s="3">
        <f t="shared" si="5"/>
        <v>3</v>
      </c>
      <c r="E63" s="3">
        <v>3</v>
      </c>
      <c r="F63" s="3"/>
      <c r="G63" s="3">
        <f t="shared" si="6"/>
        <v>110.6</v>
      </c>
      <c r="H63" s="3">
        <v>110.6</v>
      </c>
      <c r="I63" s="3"/>
      <c r="J63" s="3">
        <f t="shared" si="7"/>
        <v>3</v>
      </c>
      <c r="K63" s="3">
        <v>3</v>
      </c>
      <c r="L63" s="22"/>
      <c r="M63" s="6" t="s">
        <v>170</v>
      </c>
      <c r="N63" s="22"/>
      <c r="O63" s="1"/>
      <c r="P63" s="9" t="s">
        <v>142</v>
      </c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</row>
    <row r="64" spans="1:59" s="15" customFormat="1" ht="47.25" x14ac:dyDescent="0.2">
      <c r="A64" s="22">
        <v>11</v>
      </c>
      <c r="B64" s="21" t="s">
        <v>35</v>
      </c>
      <c r="C64" s="3">
        <v>5</v>
      </c>
      <c r="D64" s="3">
        <f t="shared" si="5"/>
        <v>3</v>
      </c>
      <c r="E64" s="3">
        <v>3</v>
      </c>
      <c r="F64" s="3"/>
      <c r="G64" s="3">
        <f t="shared" si="6"/>
        <v>109.8</v>
      </c>
      <c r="H64" s="3">
        <v>109.8</v>
      </c>
      <c r="I64" s="3"/>
      <c r="J64" s="3">
        <f t="shared" si="7"/>
        <v>7</v>
      </c>
      <c r="K64" s="3">
        <v>7</v>
      </c>
      <c r="L64" s="22"/>
      <c r="M64" s="6" t="s">
        <v>170</v>
      </c>
      <c r="N64" s="22"/>
      <c r="O64" s="1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</row>
    <row r="65" spans="1:59" s="15" customFormat="1" ht="47.25" x14ac:dyDescent="0.2">
      <c r="A65" s="3">
        <v>12</v>
      </c>
      <c r="B65" s="21" t="s">
        <v>35</v>
      </c>
      <c r="C65" s="3">
        <v>7</v>
      </c>
      <c r="D65" s="3">
        <f t="shared" si="5"/>
        <v>3</v>
      </c>
      <c r="E65" s="3">
        <v>3</v>
      </c>
      <c r="F65" s="3"/>
      <c r="G65" s="3">
        <f t="shared" si="6"/>
        <v>108.5</v>
      </c>
      <c r="H65" s="3">
        <v>108.5</v>
      </c>
      <c r="I65" s="3"/>
      <c r="J65" s="3">
        <f t="shared" si="7"/>
        <v>4</v>
      </c>
      <c r="K65" s="3">
        <v>4</v>
      </c>
      <c r="L65" s="22"/>
      <c r="M65" s="6" t="s">
        <v>170</v>
      </c>
      <c r="N65" s="22"/>
      <c r="O65" s="1"/>
      <c r="P65" s="9" t="s">
        <v>144</v>
      </c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</row>
    <row r="66" spans="1:59" s="15" customFormat="1" ht="47.25" x14ac:dyDescent="0.2">
      <c r="A66" s="22">
        <v>13</v>
      </c>
      <c r="B66" s="21" t="s">
        <v>12</v>
      </c>
      <c r="C66" s="3">
        <v>6</v>
      </c>
      <c r="D66" s="3">
        <f t="shared" si="5"/>
        <v>2</v>
      </c>
      <c r="E66" s="3">
        <v>2</v>
      </c>
      <c r="F66" s="3"/>
      <c r="G66" s="3">
        <f t="shared" si="6"/>
        <v>112.1</v>
      </c>
      <c r="H66" s="3">
        <v>112.1</v>
      </c>
      <c r="I66" s="3"/>
      <c r="J66" s="3">
        <v>1</v>
      </c>
      <c r="K66" s="3">
        <v>1</v>
      </c>
      <c r="L66" s="22"/>
      <c r="M66" s="6" t="s">
        <v>170</v>
      </c>
      <c r="N66" s="22" t="s">
        <v>146</v>
      </c>
      <c r="O66" s="1" t="s">
        <v>147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</row>
    <row r="67" spans="1:59" s="15" customFormat="1" ht="47.25" x14ac:dyDescent="0.2">
      <c r="A67" s="3">
        <v>14</v>
      </c>
      <c r="B67" s="21" t="s">
        <v>12</v>
      </c>
      <c r="C67" s="3">
        <v>9</v>
      </c>
      <c r="D67" s="3">
        <f t="shared" si="5"/>
        <v>4</v>
      </c>
      <c r="E67" s="3">
        <v>4</v>
      </c>
      <c r="F67" s="3"/>
      <c r="G67" s="3">
        <f t="shared" si="6"/>
        <v>109</v>
      </c>
      <c r="H67" s="3">
        <v>109</v>
      </c>
      <c r="I67" s="3"/>
      <c r="J67" s="3">
        <f t="shared" si="7"/>
        <v>6</v>
      </c>
      <c r="K67" s="3">
        <v>6</v>
      </c>
      <c r="L67" s="22"/>
      <c r="M67" s="6" t="s">
        <v>170</v>
      </c>
      <c r="N67" s="22"/>
      <c r="O67" s="1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</row>
    <row r="68" spans="1:59" s="15" customFormat="1" ht="47.25" x14ac:dyDescent="0.2">
      <c r="A68" s="22">
        <v>15</v>
      </c>
      <c r="B68" s="21" t="s">
        <v>12</v>
      </c>
      <c r="C68" s="3">
        <v>10</v>
      </c>
      <c r="D68" s="3">
        <f t="shared" si="5"/>
        <v>2</v>
      </c>
      <c r="E68" s="3">
        <v>2</v>
      </c>
      <c r="F68" s="3"/>
      <c r="G68" s="3">
        <f t="shared" si="6"/>
        <v>109.7</v>
      </c>
      <c r="H68" s="3">
        <v>109.7</v>
      </c>
      <c r="I68" s="3"/>
      <c r="J68" s="3">
        <f t="shared" si="7"/>
        <v>4</v>
      </c>
      <c r="K68" s="3">
        <v>4</v>
      </c>
      <c r="L68" s="22"/>
      <c r="M68" s="6" t="s">
        <v>170</v>
      </c>
      <c r="N68" s="22"/>
      <c r="O68" s="1"/>
      <c r="P68" s="9" t="s">
        <v>142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</row>
    <row r="69" spans="1:59" s="15" customFormat="1" ht="47.25" x14ac:dyDescent="0.2">
      <c r="A69" s="3">
        <v>16</v>
      </c>
      <c r="B69" s="21" t="s">
        <v>12</v>
      </c>
      <c r="C69" s="3">
        <v>15</v>
      </c>
      <c r="D69" s="3">
        <v>1</v>
      </c>
      <c r="E69" s="3">
        <v>1</v>
      </c>
      <c r="F69" s="3"/>
      <c r="G69" s="3">
        <f t="shared" si="6"/>
        <v>54.5</v>
      </c>
      <c r="H69" s="3">
        <v>54.5</v>
      </c>
      <c r="I69" s="3"/>
      <c r="J69" s="3">
        <f t="shared" si="7"/>
        <v>4</v>
      </c>
      <c r="K69" s="3">
        <v>4</v>
      </c>
      <c r="L69" s="22"/>
      <c r="M69" s="6" t="s">
        <v>170</v>
      </c>
      <c r="N69" s="22"/>
      <c r="O69" s="1"/>
      <c r="P69" s="9" t="s">
        <v>142</v>
      </c>
      <c r="Q69" s="9" t="s">
        <v>148</v>
      </c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</row>
    <row r="70" spans="1:59" s="15" customFormat="1" ht="47.25" x14ac:dyDescent="0.2">
      <c r="A70" s="22">
        <v>17</v>
      </c>
      <c r="B70" s="21" t="s">
        <v>12</v>
      </c>
      <c r="C70" s="3">
        <v>18</v>
      </c>
      <c r="D70" s="3">
        <f t="shared" si="5"/>
        <v>2</v>
      </c>
      <c r="E70" s="3">
        <v>2</v>
      </c>
      <c r="F70" s="3"/>
      <c r="G70" s="3">
        <f t="shared" si="6"/>
        <v>111.1</v>
      </c>
      <c r="H70" s="3">
        <v>111.1</v>
      </c>
      <c r="I70" s="3"/>
      <c r="J70" s="3">
        <f t="shared" si="7"/>
        <v>4</v>
      </c>
      <c r="K70" s="3">
        <v>4</v>
      </c>
      <c r="L70" s="22"/>
      <c r="M70" s="6" t="s">
        <v>170</v>
      </c>
      <c r="N70" s="22"/>
      <c r="O70" s="1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</row>
    <row r="71" spans="1:59" s="15" customFormat="1" ht="47.25" x14ac:dyDescent="0.2">
      <c r="A71" s="3">
        <v>18</v>
      </c>
      <c r="B71" s="21" t="s">
        <v>10</v>
      </c>
      <c r="C71" s="3">
        <v>2</v>
      </c>
      <c r="D71" s="3">
        <f t="shared" si="5"/>
        <v>2</v>
      </c>
      <c r="E71" s="3">
        <v>2</v>
      </c>
      <c r="F71" s="3"/>
      <c r="G71" s="3">
        <f t="shared" si="6"/>
        <v>108.1</v>
      </c>
      <c r="H71" s="3">
        <v>108.1</v>
      </c>
      <c r="I71" s="3"/>
      <c r="J71" s="3">
        <v>2</v>
      </c>
      <c r="K71" s="3">
        <v>2</v>
      </c>
      <c r="L71" s="22"/>
      <c r="M71" s="6" t="s">
        <v>170</v>
      </c>
      <c r="N71" s="22" t="s">
        <v>149</v>
      </c>
      <c r="O71" s="1" t="s">
        <v>150</v>
      </c>
      <c r="P71" s="9" t="s">
        <v>142</v>
      </c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</row>
    <row r="72" spans="1:59" s="15" customFormat="1" ht="63" x14ac:dyDescent="0.2">
      <c r="A72" s="22">
        <v>19</v>
      </c>
      <c r="B72" s="21" t="s">
        <v>10</v>
      </c>
      <c r="C72" s="3">
        <v>7</v>
      </c>
      <c r="D72" s="3">
        <f t="shared" si="5"/>
        <v>3</v>
      </c>
      <c r="E72" s="3">
        <v>3</v>
      </c>
      <c r="F72" s="3"/>
      <c r="G72" s="3">
        <f t="shared" si="6"/>
        <v>108.7</v>
      </c>
      <c r="H72" s="3">
        <v>108.7</v>
      </c>
      <c r="I72" s="3"/>
      <c r="J72" s="3">
        <f t="shared" si="7"/>
        <v>3</v>
      </c>
      <c r="K72" s="3">
        <v>3</v>
      </c>
      <c r="L72" s="22"/>
      <c r="M72" s="6" t="s">
        <v>61</v>
      </c>
      <c r="N72" s="22"/>
      <c r="O72" s="1"/>
      <c r="P72" s="9" t="s">
        <v>151</v>
      </c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</row>
    <row r="73" spans="1:59" s="15" customFormat="1" ht="47.25" x14ac:dyDescent="0.2">
      <c r="A73" s="3">
        <v>20</v>
      </c>
      <c r="B73" s="21" t="s">
        <v>35</v>
      </c>
      <c r="C73" s="3">
        <v>2</v>
      </c>
      <c r="D73" s="3">
        <f t="shared" si="5"/>
        <v>2</v>
      </c>
      <c r="E73" s="3">
        <v>2</v>
      </c>
      <c r="F73" s="3"/>
      <c r="G73" s="3">
        <f t="shared" si="6"/>
        <v>109.9</v>
      </c>
      <c r="H73" s="3">
        <v>109.9</v>
      </c>
      <c r="I73" s="3"/>
      <c r="J73" s="3">
        <f t="shared" si="7"/>
        <v>10</v>
      </c>
      <c r="K73" s="3">
        <v>10</v>
      </c>
      <c r="L73" s="22"/>
      <c r="M73" s="6" t="s">
        <v>171</v>
      </c>
      <c r="N73" s="22"/>
      <c r="O73" s="1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</row>
    <row r="74" spans="1:59" s="15" customFormat="1" ht="50.25" customHeight="1" x14ac:dyDescent="0.2">
      <c r="A74" s="22">
        <v>21</v>
      </c>
      <c r="B74" s="16" t="s">
        <v>12</v>
      </c>
      <c r="C74" s="3">
        <v>7</v>
      </c>
      <c r="D74" s="11">
        <f>E74+F74</f>
        <v>2</v>
      </c>
      <c r="E74" s="11">
        <v>2</v>
      </c>
      <c r="F74" s="11"/>
      <c r="G74" s="3">
        <f t="shared" si="6"/>
        <v>108.6</v>
      </c>
      <c r="H74" s="11">
        <v>108.6</v>
      </c>
      <c r="I74" s="11"/>
      <c r="J74" s="3">
        <f t="shared" si="7"/>
        <v>4</v>
      </c>
      <c r="K74" s="11">
        <v>4</v>
      </c>
      <c r="L74" s="22"/>
      <c r="M74" s="6" t="s">
        <v>168</v>
      </c>
      <c r="N74" s="22"/>
      <c r="O74" s="1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</row>
    <row r="75" spans="1:59" s="15" customFormat="1" ht="51" customHeight="1" x14ac:dyDescent="0.2">
      <c r="A75" s="3">
        <v>22</v>
      </c>
      <c r="B75" s="16" t="s">
        <v>40</v>
      </c>
      <c r="C75" s="11">
        <v>10</v>
      </c>
      <c r="D75" s="11">
        <f>E75+F75</f>
        <v>2</v>
      </c>
      <c r="E75" s="11">
        <v>2</v>
      </c>
      <c r="F75" s="11"/>
      <c r="G75" s="3">
        <f t="shared" si="6"/>
        <v>119.4</v>
      </c>
      <c r="H75" s="11">
        <v>119.4</v>
      </c>
      <c r="I75" s="11"/>
      <c r="J75" s="3">
        <f t="shared" si="7"/>
        <v>8</v>
      </c>
      <c r="K75" s="11">
        <v>8</v>
      </c>
      <c r="L75" s="22"/>
      <c r="M75" s="6" t="s">
        <v>172</v>
      </c>
      <c r="N75" s="22"/>
      <c r="O75" s="1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</row>
    <row r="76" spans="1:59" s="15" customFormat="1" ht="50.25" customHeight="1" x14ac:dyDescent="0.2">
      <c r="A76" s="22">
        <v>23</v>
      </c>
      <c r="B76" s="16" t="s">
        <v>40</v>
      </c>
      <c r="C76" s="11">
        <v>11</v>
      </c>
      <c r="D76" s="11">
        <f>E76+F76</f>
        <v>2</v>
      </c>
      <c r="E76" s="11">
        <v>2</v>
      </c>
      <c r="F76" s="11"/>
      <c r="G76" s="3">
        <f t="shared" si="6"/>
        <v>109</v>
      </c>
      <c r="H76" s="11">
        <v>109</v>
      </c>
      <c r="I76" s="11"/>
      <c r="J76" s="3">
        <f t="shared" si="7"/>
        <v>3</v>
      </c>
      <c r="K76" s="11">
        <v>3</v>
      </c>
      <c r="L76" s="22"/>
      <c r="M76" s="6" t="s">
        <v>168</v>
      </c>
      <c r="N76" s="22"/>
      <c r="O76" s="1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</row>
    <row r="77" spans="1:59" s="15" customFormat="1" ht="51.75" customHeight="1" x14ac:dyDescent="0.2">
      <c r="A77" s="3">
        <v>24</v>
      </c>
      <c r="B77" s="21" t="s">
        <v>11</v>
      </c>
      <c r="C77" s="3">
        <v>7</v>
      </c>
      <c r="D77" s="3">
        <f t="shared" si="5"/>
        <v>2</v>
      </c>
      <c r="E77" s="3">
        <v>2</v>
      </c>
      <c r="F77" s="3"/>
      <c r="G77" s="3">
        <f t="shared" si="6"/>
        <v>94.9</v>
      </c>
      <c r="H77" s="3">
        <v>94.9</v>
      </c>
      <c r="I77" s="3"/>
      <c r="J77" s="3">
        <f t="shared" si="7"/>
        <v>7</v>
      </c>
      <c r="K77" s="3">
        <v>7</v>
      </c>
      <c r="L77" s="22"/>
      <c r="M77" s="6" t="s">
        <v>169</v>
      </c>
      <c r="N77" s="22"/>
      <c r="O77" s="1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</row>
    <row r="78" spans="1:59" s="15" customFormat="1" ht="45.75" customHeight="1" x14ac:dyDescent="0.2">
      <c r="A78" s="22">
        <v>25</v>
      </c>
      <c r="B78" s="21" t="s">
        <v>11</v>
      </c>
      <c r="C78" s="3">
        <v>5</v>
      </c>
      <c r="D78" s="3">
        <f t="shared" si="5"/>
        <v>2</v>
      </c>
      <c r="E78" s="3">
        <v>2</v>
      </c>
      <c r="F78" s="3"/>
      <c r="G78" s="3">
        <f t="shared" si="6"/>
        <v>95.7</v>
      </c>
      <c r="H78" s="3">
        <v>95.7</v>
      </c>
      <c r="I78" s="3"/>
      <c r="J78" s="3">
        <f t="shared" si="7"/>
        <v>6</v>
      </c>
      <c r="K78" s="3">
        <v>6</v>
      </c>
      <c r="L78" s="22"/>
      <c r="M78" s="6" t="s">
        <v>169</v>
      </c>
      <c r="N78" s="22"/>
      <c r="O78" s="1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</row>
    <row r="79" spans="1:59" s="15" customFormat="1" ht="53.25" customHeight="1" x14ac:dyDescent="0.2">
      <c r="A79" s="3">
        <v>26</v>
      </c>
      <c r="B79" s="13" t="s">
        <v>40</v>
      </c>
      <c r="C79" s="3">
        <v>9</v>
      </c>
      <c r="D79" s="12">
        <f t="shared" si="5"/>
        <v>2</v>
      </c>
      <c r="E79" s="12">
        <v>2</v>
      </c>
      <c r="F79" s="12"/>
      <c r="G79" s="3">
        <f t="shared" si="6"/>
        <v>153.19999999999999</v>
      </c>
      <c r="H79" s="12">
        <f>76.6+76.6</f>
        <v>153.19999999999999</v>
      </c>
      <c r="I79" s="12"/>
      <c r="J79" s="3">
        <f t="shared" si="7"/>
        <v>5</v>
      </c>
      <c r="K79" s="12">
        <v>5</v>
      </c>
      <c r="L79" s="22"/>
      <c r="M79" s="6" t="s">
        <v>167</v>
      </c>
      <c r="N79" s="22"/>
      <c r="O79" s="1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</row>
    <row r="80" spans="1:59" s="15" customFormat="1" ht="50.25" customHeight="1" x14ac:dyDescent="0.2">
      <c r="A80" s="22">
        <v>27</v>
      </c>
      <c r="B80" s="13" t="s">
        <v>12</v>
      </c>
      <c r="C80" s="3">
        <v>11</v>
      </c>
      <c r="D80" s="12">
        <f t="shared" si="5"/>
        <v>2</v>
      </c>
      <c r="E80" s="12">
        <v>2</v>
      </c>
      <c r="F80" s="12"/>
      <c r="G80" s="3">
        <f t="shared" si="6"/>
        <v>110.6</v>
      </c>
      <c r="H80" s="12">
        <f>55.4+55.2</f>
        <v>110.6</v>
      </c>
      <c r="I80" s="12"/>
      <c r="J80" s="3">
        <f t="shared" si="7"/>
        <v>7</v>
      </c>
      <c r="K80" s="12">
        <v>7</v>
      </c>
      <c r="L80" s="22"/>
      <c r="M80" s="6" t="s">
        <v>167</v>
      </c>
      <c r="N80" s="22"/>
      <c r="O80" s="1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</row>
    <row r="81" spans="1:59" s="15" customFormat="1" ht="47.25" customHeight="1" x14ac:dyDescent="0.2">
      <c r="A81" s="3">
        <v>28</v>
      </c>
      <c r="B81" s="13" t="s">
        <v>12</v>
      </c>
      <c r="C81" s="3">
        <v>19</v>
      </c>
      <c r="D81" s="12">
        <f t="shared" si="5"/>
        <v>2</v>
      </c>
      <c r="E81" s="12">
        <v>2</v>
      </c>
      <c r="F81" s="12"/>
      <c r="G81" s="3">
        <f t="shared" si="6"/>
        <v>109.7</v>
      </c>
      <c r="H81" s="12">
        <f>55+54.7</f>
        <v>109.7</v>
      </c>
      <c r="I81" s="12"/>
      <c r="J81" s="3">
        <f t="shared" si="7"/>
        <v>3</v>
      </c>
      <c r="K81" s="12">
        <v>3</v>
      </c>
      <c r="L81" s="22"/>
      <c r="M81" s="6" t="s">
        <v>167</v>
      </c>
      <c r="N81" s="22"/>
      <c r="O81" s="1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</row>
    <row r="82" spans="1:59" s="15" customFormat="1" ht="48.75" customHeight="1" x14ac:dyDescent="0.2">
      <c r="A82" s="22">
        <v>29</v>
      </c>
      <c r="B82" s="13" t="s">
        <v>40</v>
      </c>
      <c r="C82" s="3" t="s">
        <v>50</v>
      </c>
      <c r="D82" s="12">
        <v>1</v>
      </c>
      <c r="E82" s="12">
        <v>1</v>
      </c>
      <c r="F82" s="12"/>
      <c r="G82" s="3">
        <f t="shared" si="6"/>
        <v>53.4</v>
      </c>
      <c r="H82" s="12">
        <v>53.4</v>
      </c>
      <c r="I82" s="12"/>
      <c r="J82" s="3">
        <f t="shared" si="7"/>
        <v>1</v>
      </c>
      <c r="K82" s="12">
        <v>1</v>
      </c>
      <c r="L82" s="22"/>
      <c r="M82" s="17" t="s">
        <v>166</v>
      </c>
      <c r="N82" s="22"/>
      <c r="O82" s="23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</row>
    <row r="83" spans="1:59" s="15" customFormat="1" ht="47.25" customHeight="1" x14ac:dyDescent="0.2">
      <c r="A83" s="3">
        <v>30</v>
      </c>
      <c r="B83" s="13" t="s">
        <v>40</v>
      </c>
      <c r="C83" s="3">
        <v>12</v>
      </c>
      <c r="D83" s="12">
        <v>2</v>
      </c>
      <c r="E83" s="12">
        <v>2</v>
      </c>
      <c r="F83" s="12"/>
      <c r="G83" s="3">
        <v>90.1</v>
      </c>
      <c r="H83" s="12">
        <v>90.1</v>
      </c>
      <c r="I83" s="12"/>
      <c r="J83" s="3">
        <v>4</v>
      </c>
      <c r="K83" s="12">
        <v>4</v>
      </c>
      <c r="L83" s="22"/>
      <c r="M83" s="17" t="s">
        <v>166</v>
      </c>
      <c r="N83" s="22"/>
      <c r="O83" s="23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</row>
    <row r="84" spans="1:59" s="15" customFormat="1" ht="48.75" customHeight="1" x14ac:dyDescent="0.2">
      <c r="A84" s="22">
        <v>31</v>
      </c>
      <c r="B84" s="13" t="s">
        <v>40</v>
      </c>
      <c r="C84" s="3">
        <v>15</v>
      </c>
      <c r="D84" s="12">
        <v>2</v>
      </c>
      <c r="E84" s="12">
        <v>2</v>
      </c>
      <c r="F84" s="12"/>
      <c r="G84" s="3">
        <v>137.5</v>
      </c>
      <c r="H84" s="12">
        <v>137.5</v>
      </c>
      <c r="I84" s="12"/>
      <c r="J84" s="3">
        <v>2</v>
      </c>
      <c r="K84" s="12">
        <v>2</v>
      </c>
      <c r="L84" s="22"/>
      <c r="M84" s="17" t="s">
        <v>166</v>
      </c>
      <c r="N84" s="22"/>
      <c r="O84" s="23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1:59" s="15" customFormat="1" ht="46.5" customHeight="1" x14ac:dyDescent="0.2">
      <c r="A85" s="22">
        <v>32</v>
      </c>
      <c r="B85" s="13" t="s">
        <v>12</v>
      </c>
      <c r="C85" s="3" t="s">
        <v>62</v>
      </c>
      <c r="D85" s="12">
        <v>1</v>
      </c>
      <c r="E85" s="12">
        <v>1</v>
      </c>
      <c r="F85" s="12"/>
      <c r="G85" s="3">
        <v>40.799999999999997</v>
      </c>
      <c r="H85" s="12">
        <v>40.799999999999997</v>
      </c>
      <c r="I85" s="12"/>
      <c r="J85" s="3">
        <v>3</v>
      </c>
      <c r="K85" s="12">
        <v>3</v>
      </c>
      <c r="L85" s="22"/>
      <c r="M85" s="17" t="s">
        <v>165</v>
      </c>
      <c r="N85" s="22"/>
      <c r="O85" s="23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</row>
    <row r="86" spans="1:59" s="15" customFormat="1" ht="18.75" customHeight="1" x14ac:dyDescent="0.2">
      <c r="A86" s="40" t="s">
        <v>43</v>
      </c>
      <c r="B86" s="41"/>
      <c r="C86" s="41"/>
      <c r="D86" s="3">
        <f>SUM(D54:D85)</f>
        <v>72</v>
      </c>
      <c r="E86" s="3">
        <f t="shared" ref="E86:J86" si="8">SUM(E54:E85)</f>
        <v>72</v>
      </c>
      <c r="F86" s="3">
        <v>0</v>
      </c>
      <c r="G86" s="3">
        <f>SUM(G54:G85)</f>
        <v>3215.5999999999995</v>
      </c>
      <c r="H86" s="3">
        <f t="shared" si="8"/>
        <v>3215.5999999999995</v>
      </c>
      <c r="I86" s="3">
        <v>0</v>
      </c>
      <c r="J86" s="3">
        <f t="shared" si="8"/>
        <v>137</v>
      </c>
      <c r="K86" s="3">
        <f>SUM(K54:K85)</f>
        <v>137</v>
      </c>
      <c r="L86" s="3">
        <v>0</v>
      </c>
      <c r="M86" s="6"/>
      <c r="N86" s="22"/>
      <c r="O86" s="1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</row>
    <row r="87" spans="1:59" s="15" customFormat="1" x14ac:dyDescent="0.2">
      <c r="A87" s="3"/>
      <c r="B87" s="3" t="s">
        <v>38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6"/>
      <c r="N87" s="22"/>
      <c r="O87" s="1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</row>
    <row r="88" spans="1:59" s="15" customFormat="1" ht="63" x14ac:dyDescent="0.2">
      <c r="A88" s="3">
        <v>1</v>
      </c>
      <c r="B88" s="3" t="s">
        <v>9</v>
      </c>
      <c r="C88" s="3">
        <v>27</v>
      </c>
      <c r="D88" s="3">
        <f>E88+F88</f>
        <v>1</v>
      </c>
      <c r="E88" s="3">
        <v>1</v>
      </c>
      <c r="F88" s="3"/>
      <c r="G88" s="3">
        <f>H88+I88</f>
        <v>45.9</v>
      </c>
      <c r="H88" s="3">
        <v>45.9</v>
      </c>
      <c r="I88" s="3"/>
      <c r="J88" s="3">
        <f>L88+K88</f>
        <v>6</v>
      </c>
      <c r="K88" s="3">
        <v>6</v>
      </c>
      <c r="L88" s="3"/>
      <c r="M88" s="6" t="s">
        <v>163</v>
      </c>
      <c r="N88" s="22"/>
      <c r="O88" s="1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1:59" s="15" customFormat="1" ht="47.25" x14ac:dyDescent="0.2">
      <c r="A89" s="3">
        <v>2</v>
      </c>
      <c r="B89" s="3" t="s">
        <v>9</v>
      </c>
      <c r="C89" s="3">
        <v>10</v>
      </c>
      <c r="D89" s="3">
        <f t="shared" ref="D89:D98" si="9">E89+F89</f>
        <v>1</v>
      </c>
      <c r="E89" s="3">
        <v>1</v>
      </c>
      <c r="F89" s="3"/>
      <c r="G89" s="3">
        <f t="shared" ref="G89:G98" si="10">H89+I89</f>
        <v>43.9</v>
      </c>
      <c r="H89" s="3">
        <v>43.9</v>
      </c>
      <c r="I89" s="3"/>
      <c r="J89" s="3">
        <f t="shared" ref="J89:J100" si="11">L89+K89</f>
        <v>1</v>
      </c>
      <c r="K89" s="3">
        <v>1</v>
      </c>
      <c r="L89" s="3"/>
      <c r="M89" s="6" t="s">
        <v>164</v>
      </c>
      <c r="N89" s="22"/>
      <c r="O89" s="1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</row>
    <row r="90" spans="1:59" s="15" customFormat="1" ht="51" customHeight="1" x14ac:dyDescent="0.2">
      <c r="A90" s="3">
        <v>3</v>
      </c>
      <c r="B90" s="3" t="s">
        <v>9</v>
      </c>
      <c r="C90" s="3">
        <v>5</v>
      </c>
      <c r="D90" s="3">
        <f t="shared" si="9"/>
        <v>3</v>
      </c>
      <c r="E90" s="3">
        <v>3</v>
      </c>
      <c r="F90" s="3"/>
      <c r="G90" s="3">
        <v>133.9</v>
      </c>
      <c r="H90" s="3">
        <v>133.9</v>
      </c>
      <c r="I90" s="3"/>
      <c r="J90" s="3">
        <f t="shared" si="11"/>
        <v>3</v>
      </c>
      <c r="K90" s="3">
        <v>3</v>
      </c>
      <c r="L90" s="3"/>
      <c r="M90" s="6" t="s">
        <v>162</v>
      </c>
      <c r="N90" s="22"/>
      <c r="O90" s="1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</row>
    <row r="91" spans="1:59" s="15" customFormat="1" ht="47.25" x14ac:dyDescent="0.2">
      <c r="A91" s="3">
        <v>4</v>
      </c>
      <c r="B91" s="3" t="s">
        <v>9</v>
      </c>
      <c r="C91" s="3">
        <v>26</v>
      </c>
      <c r="D91" s="3">
        <f t="shared" si="9"/>
        <v>2</v>
      </c>
      <c r="E91" s="3">
        <v>2</v>
      </c>
      <c r="F91" s="3"/>
      <c r="G91" s="3">
        <f t="shared" si="10"/>
        <v>151</v>
      </c>
      <c r="H91" s="3">
        <v>151</v>
      </c>
      <c r="I91" s="3"/>
      <c r="J91" s="3">
        <f t="shared" si="11"/>
        <v>2</v>
      </c>
      <c r="K91" s="3">
        <v>2</v>
      </c>
      <c r="L91" s="3"/>
      <c r="M91" s="6" t="s">
        <v>161</v>
      </c>
      <c r="N91" s="6"/>
      <c r="O91" s="1"/>
      <c r="P91" s="9" t="s">
        <v>143</v>
      </c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</row>
    <row r="92" spans="1:59" s="15" customFormat="1" ht="47.25" x14ac:dyDescent="0.2">
      <c r="A92" s="3">
        <v>5</v>
      </c>
      <c r="B92" s="3" t="s">
        <v>9</v>
      </c>
      <c r="C92" s="3">
        <v>32</v>
      </c>
      <c r="D92" s="3">
        <f t="shared" si="9"/>
        <v>1</v>
      </c>
      <c r="E92" s="3">
        <v>1</v>
      </c>
      <c r="F92" s="3"/>
      <c r="G92" s="3">
        <f t="shared" si="10"/>
        <v>32.4</v>
      </c>
      <c r="H92" s="3">
        <v>32.4</v>
      </c>
      <c r="I92" s="3"/>
      <c r="J92" s="3">
        <f t="shared" si="11"/>
        <v>1</v>
      </c>
      <c r="K92" s="3">
        <v>1</v>
      </c>
      <c r="L92" s="3"/>
      <c r="M92" s="6" t="s">
        <v>160</v>
      </c>
      <c r="N92" s="6"/>
      <c r="O92" s="1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</row>
    <row r="93" spans="1:59" s="14" customFormat="1" ht="48" customHeight="1" x14ac:dyDescent="0.2">
      <c r="A93" s="3">
        <v>6</v>
      </c>
      <c r="B93" s="14" t="s">
        <v>46</v>
      </c>
      <c r="C93" s="7">
        <v>2</v>
      </c>
      <c r="D93" s="7">
        <f t="shared" si="9"/>
        <v>2</v>
      </c>
      <c r="E93" s="7">
        <v>2</v>
      </c>
      <c r="F93" s="7"/>
      <c r="G93" s="7">
        <f t="shared" si="10"/>
        <v>103.2</v>
      </c>
      <c r="H93" s="7">
        <f>49.1+54.1</f>
        <v>103.2</v>
      </c>
      <c r="I93" s="7"/>
      <c r="J93" s="3">
        <f t="shared" si="11"/>
        <v>7</v>
      </c>
      <c r="K93" s="3">
        <v>7</v>
      </c>
      <c r="L93" s="7"/>
      <c r="M93" s="6" t="s">
        <v>159</v>
      </c>
      <c r="N93" s="1"/>
      <c r="O93" s="1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</row>
    <row r="94" spans="1:59" s="14" customFormat="1" ht="46.5" customHeight="1" x14ac:dyDescent="0.2">
      <c r="A94" s="3">
        <v>7</v>
      </c>
      <c r="B94" s="14" t="s">
        <v>46</v>
      </c>
      <c r="C94" s="7" t="s">
        <v>48</v>
      </c>
      <c r="D94" s="7">
        <f t="shared" si="9"/>
        <v>1</v>
      </c>
      <c r="E94" s="7">
        <v>1</v>
      </c>
      <c r="F94" s="7"/>
      <c r="G94" s="7">
        <f t="shared" si="10"/>
        <v>74</v>
      </c>
      <c r="H94" s="7">
        <v>74</v>
      </c>
      <c r="I94" s="7"/>
      <c r="J94" s="3">
        <f t="shared" si="11"/>
        <v>3</v>
      </c>
      <c r="K94" s="3">
        <v>3</v>
      </c>
      <c r="L94" s="7"/>
      <c r="M94" s="6" t="s">
        <v>159</v>
      </c>
      <c r="N94" s="1" t="s">
        <v>152</v>
      </c>
      <c r="O94" s="1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</row>
    <row r="95" spans="1:59" s="14" customFormat="1" ht="48.75" customHeight="1" x14ac:dyDescent="0.2">
      <c r="A95" s="3">
        <v>8</v>
      </c>
      <c r="B95" s="14" t="s">
        <v>46</v>
      </c>
      <c r="C95" s="7">
        <v>4</v>
      </c>
      <c r="D95" s="7">
        <f t="shared" si="9"/>
        <v>2</v>
      </c>
      <c r="E95" s="7">
        <v>2</v>
      </c>
      <c r="F95" s="7"/>
      <c r="G95" s="7">
        <f t="shared" si="10"/>
        <v>106.5</v>
      </c>
      <c r="H95" s="7">
        <f>51.9+54.6</f>
        <v>106.5</v>
      </c>
      <c r="I95" s="7"/>
      <c r="J95" s="3">
        <f t="shared" si="11"/>
        <v>7</v>
      </c>
      <c r="K95" s="3">
        <v>7</v>
      </c>
      <c r="L95" s="7"/>
      <c r="M95" s="6" t="s">
        <v>159</v>
      </c>
      <c r="N95" s="1"/>
      <c r="O95" s="1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</row>
    <row r="96" spans="1:59" s="14" customFormat="1" ht="49.5" customHeight="1" x14ac:dyDescent="0.2">
      <c r="A96" s="3">
        <v>9</v>
      </c>
      <c r="B96" s="14" t="s">
        <v>2</v>
      </c>
      <c r="C96" s="7">
        <v>1</v>
      </c>
      <c r="D96" s="7">
        <f t="shared" si="9"/>
        <v>3</v>
      </c>
      <c r="E96" s="7">
        <v>3</v>
      </c>
      <c r="F96" s="7"/>
      <c r="G96" s="7">
        <f t="shared" si="10"/>
        <v>135.6</v>
      </c>
      <c r="H96" s="7">
        <f>45.6+44.9+45.1</f>
        <v>135.6</v>
      </c>
      <c r="I96" s="7"/>
      <c r="J96" s="3">
        <f t="shared" si="11"/>
        <v>8</v>
      </c>
      <c r="K96" s="3">
        <v>8</v>
      </c>
      <c r="L96" s="7"/>
      <c r="M96" s="6" t="s">
        <v>159</v>
      </c>
      <c r="N96" s="1"/>
      <c r="O96" s="1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</row>
    <row r="97" spans="1:59" s="14" customFormat="1" ht="48" customHeight="1" x14ac:dyDescent="0.2">
      <c r="A97" s="3">
        <v>10</v>
      </c>
      <c r="B97" s="14" t="s">
        <v>2</v>
      </c>
      <c r="C97" s="7">
        <v>6</v>
      </c>
      <c r="D97" s="7">
        <f t="shared" si="9"/>
        <v>2</v>
      </c>
      <c r="E97" s="7">
        <v>2</v>
      </c>
      <c r="F97" s="7"/>
      <c r="G97" s="7">
        <f t="shared" si="10"/>
        <v>127.9</v>
      </c>
      <c r="H97" s="7">
        <f>64.4+63.5</f>
        <v>127.9</v>
      </c>
      <c r="I97" s="7"/>
      <c r="J97" s="3">
        <f t="shared" si="11"/>
        <v>7</v>
      </c>
      <c r="K97" s="3">
        <v>7</v>
      </c>
      <c r="L97" s="7"/>
      <c r="M97" s="6" t="s">
        <v>159</v>
      </c>
      <c r="N97" s="1"/>
      <c r="O97" s="1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</row>
    <row r="98" spans="1:59" s="14" customFormat="1" ht="48" customHeight="1" x14ac:dyDescent="0.2">
      <c r="A98" s="3">
        <v>11</v>
      </c>
      <c r="B98" s="14" t="s">
        <v>2</v>
      </c>
      <c r="C98" s="7">
        <v>8</v>
      </c>
      <c r="D98" s="7">
        <f t="shared" si="9"/>
        <v>2</v>
      </c>
      <c r="E98" s="7">
        <v>2</v>
      </c>
      <c r="F98" s="7"/>
      <c r="G98" s="7">
        <f t="shared" si="10"/>
        <v>129.19999999999999</v>
      </c>
      <c r="H98" s="7">
        <f>65.4+63.8</f>
        <v>129.19999999999999</v>
      </c>
      <c r="I98" s="7"/>
      <c r="J98" s="3">
        <f t="shared" si="11"/>
        <v>5</v>
      </c>
      <c r="K98" s="3">
        <v>5</v>
      </c>
      <c r="L98" s="7"/>
      <c r="M98" s="6" t="s">
        <v>153</v>
      </c>
      <c r="N98" s="1"/>
      <c r="O98" s="1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</row>
    <row r="99" spans="1:59" s="14" customFormat="1" ht="48" customHeight="1" x14ac:dyDescent="0.2">
      <c r="A99" s="3">
        <v>12</v>
      </c>
      <c r="B99" s="14" t="s">
        <v>9</v>
      </c>
      <c r="C99" s="7">
        <v>11</v>
      </c>
      <c r="D99" s="7">
        <v>2</v>
      </c>
      <c r="E99" s="7">
        <v>2</v>
      </c>
      <c r="F99" s="7"/>
      <c r="G99" s="7">
        <v>91.2</v>
      </c>
      <c r="H99" s="7">
        <v>91.2</v>
      </c>
      <c r="I99" s="7"/>
      <c r="J99" s="3">
        <v>5</v>
      </c>
      <c r="K99" s="3">
        <v>5</v>
      </c>
      <c r="L99" s="7"/>
      <c r="M99" s="17" t="s">
        <v>158</v>
      </c>
      <c r="N99" s="1"/>
      <c r="O99" s="23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</row>
    <row r="100" spans="1:59" s="14" customFormat="1" ht="47.25" customHeight="1" x14ac:dyDescent="0.2">
      <c r="A100" s="3">
        <v>13</v>
      </c>
      <c r="B100" s="14" t="s">
        <v>9</v>
      </c>
      <c r="C100" s="7" t="s">
        <v>52</v>
      </c>
      <c r="D100" s="7">
        <v>1</v>
      </c>
      <c r="E100" s="7">
        <v>1</v>
      </c>
      <c r="F100" s="7"/>
      <c r="G100" s="7">
        <v>66.3</v>
      </c>
      <c r="H100" s="7">
        <v>66.3</v>
      </c>
      <c r="I100" s="7"/>
      <c r="J100" s="3">
        <f t="shared" si="11"/>
        <v>2</v>
      </c>
      <c r="K100" s="3">
        <v>2</v>
      </c>
      <c r="L100" s="7"/>
      <c r="M100" s="17" t="s">
        <v>157</v>
      </c>
      <c r="N100" s="1"/>
      <c r="O100" s="23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</row>
    <row r="101" spans="1:59" s="14" customFormat="1" ht="46.5" customHeight="1" x14ac:dyDescent="0.2">
      <c r="A101" s="3">
        <v>14</v>
      </c>
      <c r="B101" s="14" t="s">
        <v>2</v>
      </c>
      <c r="C101" s="7">
        <v>3</v>
      </c>
      <c r="D101" s="7">
        <v>2</v>
      </c>
      <c r="E101" s="7">
        <v>2</v>
      </c>
      <c r="F101" s="7"/>
      <c r="G101" s="7">
        <v>134.4</v>
      </c>
      <c r="H101" s="7">
        <v>134.4</v>
      </c>
      <c r="I101" s="7"/>
      <c r="J101" s="3"/>
      <c r="K101" s="3"/>
      <c r="L101" s="7"/>
      <c r="M101" s="6" t="s">
        <v>156</v>
      </c>
      <c r="N101" s="1"/>
      <c r="O101" s="1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</row>
    <row r="102" spans="1:59" s="14" customFormat="1" ht="51" customHeight="1" x14ac:dyDescent="0.2">
      <c r="A102" s="3">
        <v>15</v>
      </c>
      <c r="B102" s="14" t="s">
        <v>9</v>
      </c>
      <c r="C102" s="7">
        <v>7</v>
      </c>
      <c r="D102" s="7">
        <v>2</v>
      </c>
      <c r="E102" s="7">
        <v>2</v>
      </c>
      <c r="F102" s="7"/>
      <c r="G102" s="7">
        <v>136.5</v>
      </c>
      <c r="H102" s="7">
        <v>136.5</v>
      </c>
      <c r="I102" s="7"/>
      <c r="J102" s="3"/>
      <c r="K102" s="3"/>
      <c r="L102" s="7"/>
      <c r="M102" s="6" t="s">
        <v>155</v>
      </c>
      <c r="N102" s="1"/>
      <c r="O102" s="1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</row>
    <row r="103" spans="1:59" s="14" customFormat="1" ht="51" customHeight="1" x14ac:dyDescent="0.2">
      <c r="A103" s="3">
        <v>16</v>
      </c>
      <c r="B103" s="14" t="s">
        <v>9</v>
      </c>
      <c r="C103" s="7">
        <v>8</v>
      </c>
      <c r="D103" s="7">
        <v>3</v>
      </c>
      <c r="E103" s="7">
        <v>3</v>
      </c>
      <c r="F103" s="7"/>
      <c r="G103" s="7">
        <v>132</v>
      </c>
      <c r="H103" s="7">
        <v>132</v>
      </c>
      <c r="I103" s="7"/>
      <c r="J103" s="3"/>
      <c r="K103" s="3"/>
      <c r="L103" s="7"/>
      <c r="M103" s="6" t="s">
        <v>154</v>
      </c>
      <c r="N103" s="1"/>
      <c r="O103" s="1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</row>
    <row r="104" spans="1:59" s="15" customFormat="1" ht="18" customHeight="1" x14ac:dyDescent="0.2">
      <c r="A104" s="32" t="s">
        <v>77</v>
      </c>
      <c r="B104" s="33"/>
      <c r="C104" s="33"/>
      <c r="D104" s="3">
        <f>SUM(D88:D103)</f>
        <v>30</v>
      </c>
      <c r="E104" s="3">
        <f t="shared" ref="E104:K104" si="12">SUM(E88:E103)</f>
        <v>30</v>
      </c>
      <c r="F104" s="3">
        <v>0</v>
      </c>
      <c r="G104" s="3">
        <f t="shared" si="12"/>
        <v>1643.9</v>
      </c>
      <c r="H104" s="3">
        <f t="shared" si="12"/>
        <v>1643.9</v>
      </c>
      <c r="I104" s="3">
        <v>0</v>
      </c>
      <c r="J104" s="3">
        <f t="shared" si="12"/>
        <v>57</v>
      </c>
      <c r="K104" s="3">
        <f t="shared" si="12"/>
        <v>57</v>
      </c>
      <c r="L104" s="3">
        <v>0</v>
      </c>
      <c r="M104" s="6"/>
      <c r="N104" s="6"/>
      <c r="O104" s="1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</row>
    <row r="105" spans="1:59" s="18" customFormat="1" ht="17.25" customHeight="1" x14ac:dyDescent="0.2">
      <c r="A105" s="3"/>
      <c r="B105" s="3" t="s">
        <v>41</v>
      </c>
      <c r="C105" s="3"/>
      <c r="D105" s="3">
        <f>D104+D86+D52</f>
        <v>218</v>
      </c>
      <c r="E105" s="3">
        <f t="shared" ref="E105:L105" si="13">E104+E86+E52</f>
        <v>189</v>
      </c>
      <c r="F105" s="3">
        <f t="shared" si="13"/>
        <v>29</v>
      </c>
      <c r="G105" s="3">
        <f t="shared" si="13"/>
        <v>9524.8000000000029</v>
      </c>
      <c r="H105" s="3">
        <f t="shared" si="13"/>
        <v>8334.8000000000011</v>
      </c>
      <c r="I105" s="3">
        <f t="shared" si="13"/>
        <v>1186.9999999999998</v>
      </c>
      <c r="J105" s="3">
        <f t="shared" si="13"/>
        <v>449</v>
      </c>
      <c r="K105" s="3">
        <f t="shared" si="13"/>
        <v>394</v>
      </c>
      <c r="L105" s="3">
        <f t="shared" si="13"/>
        <v>64</v>
      </c>
      <c r="M105" s="6"/>
      <c r="N105" s="6"/>
      <c r="O105" s="1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x14ac:dyDescent="0.2">
      <c r="N106" s="4"/>
    </row>
    <row r="107" spans="1:59" x14ac:dyDescent="0.2">
      <c r="N107" s="4"/>
    </row>
    <row r="108" spans="1:59" x14ac:dyDescent="0.2">
      <c r="N108" s="4"/>
    </row>
    <row r="109" spans="1:59" x14ac:dyDescent="0.2">
      <c r="N109" s="4"/>
    </row>
    <row r="110" spans="1:59" x14ac:dyDescent="0.2">
      <c r="N110" s="4"/>
    </row>
    <row r="111" spans="1:59" x14ac:dyDescent="0.2">
      <c r="N111" s="4"/>
    </row>
    <row r="112" spans="1:59" x14ac:dyDescent="0.2">
      <c r="N112" s="4"/>
    </row>
    <row r="113" spans="14:14" x14ac:dyDescent="0.2">
      <c r="N113" s="4"/>
    </row>
    <row r="114" spans="14:14" x14ac:dyDescent="0.2">
      <c r="N114" s="4"/>
    </row>
    <row r="115" spans="14:14" x14ac:dyDescent="0.2">
      <c r="N115" s="4"/>
    </row>
    <row r="116" spans="14:14" x14ac:dyDescent="0.2">
      <c r="N116" s="4"/>
    </row>
    <row r="117" spans="14:14" x14ac:dyDescent="0.2">
      <c r="N117" s="4"/>
    </row>
    <row r="118" spans="14:14" x14ac:dyDescent="0.2">
      <c r="N118" s="4"/>
    </row>
    <row r="119" spans="14:14" x14ac:dyDescent="0.2">
      <c r="N119" s="4"/>
    </row>
    <row r="120" spans="14:14" x14ac:dyDescent="0.2">
      <c r="N120" s="4"/>
    </row>
    <row r="121" spans="14:14" x14ac:dyDescent="0.2">
      <c r="N121" s="4"/>
    </row>
    <row r="122" spans="14:14" x14ac:dyDescent="0.2">
      <c r="N122" s="4"/>
    </row>
    <row r="123" spans="14:14" x14ac:dyDescent="0.2">
      <c r="N123" s="4"/>
    </row>
    <row r="124" spans="14:14" x14ac:dyDescent="0.2">
      <c r="N124" s="4"/>
    </row>
    <row r="125" spans="14:14" x14ac:dyDescent="0.2">
      <c r="N125" s="4"/>
    </row>
    <row r="126" spans="14:14" x14ac:dyDescent="0.2">
      <c r="N126" s="4"/>
    </row>
    <row r="127" spans="14:14" x14ac:dyDescent="0.2">
      <c r="N127" s="4"/>
    </row>
    <row r="128" spans="14:14" x14ac:dyDescent="0.2">
      <c r="N128" s="4"/>
    </row>
    <row r="129" spans="14:14" x14ac:dyDescent="0.2">
      <c r="N129" s="4"/>
    </row>
    <row r="130" spans="14:14" x14ac:dyDescent="0.2">
      <c r="N130" s="4"/>
    </row>
    <row r="131" spans="14:14" x14ac:dyDescent="0.2">
      <c r="N131" s="4"/>
    </row>
    <row r="132" spans="14:14" x14ac:dyDescent="0.2">
      <c r="N132" s="4"/>
    </row>
    <row r="133" spans="14:14" x14ac:dyDescent="0.2">
      <c r="N133" s="4"/>
    </row>
    <row r="134" spans="14:14" x14ac:dyDescent="0.2">
      <c r="N134" s="4"/>
    </row>
    <row r="135" spans="14:14" x14ac:dyDescent="0.2">
      <c r="N135" s="4"/>
    </row>
    <row r="136" spans="14:14" x14ac:dyDescent="0.2">
      <c r="N136" s="4"/>
    </row>
    <row r="137" spans="14:14" x14ac:dyDescent="0.2">
      <c r="N137" s="4"/>
    </row>
    <row r="138" spans="14:14" x14ac:dyDescent="0.2">
      <c r="N138" s="4"/>
    </row>
    <row r="139" spans="14:14" x14ac:dyDescent="0.2">
      <c r="N139" s="4"/>
    </row>
    <row r="140" spans="14:14" x14ac:dyDescent="0.2">
      <c r="N140" s="4"/>
    </row>
    <row r="141" spans="14:14" x14ac:dyDescent="0.2">
      <c r="N141" s="4"/>
    </row>
    <row r="142" spans="14:14" x14ac:dyDescent="0.2">
      <c r="N142" s="4"/>
    </row>
    <row r="143" spans="14:14" x14ac:dyDescent="0.2">
      <c r="N143" s="4"/>
    </row>
    <row r="144" spans="14:14" x14ac:dyDescent="0.2">
      <c r="N144" s="4"/>
    </row>
    <row r="145" spans="14:14" x14ac:dyDescent="0.2">
      <c r="N145" s="4"/>
    </row>
    <row r="146" spans="14:14" x14ac:dyDescent="0.2">
      <c r="N146" s="4"/>
    </row>
    <row r="147" spans="14:14" x14ac:dyDescent="0.2">
      <c r="N147" s="4"/>
    </row>
    <row r="148" spans="14:14" x14ac:dyDescent="0.2">
      <c r="N148" s="4"/>
    </row>
    <row r="149" spans="14:14" x14ac:dyDescent="0.2">
      <c r="N149" s="4"/>
    </row>
    <row r="150" spans="14:14" x14ac:dyDescent="0.2">
      <c r="N150" s="4"/>
    </row>
    <row r="151" spans="14:14" x14ac:dyDescent="0.2">
      <c r="N151" s="4"/>
    </row>
    <row r="152" spans="14:14" x14ac:dyDescent="0.2">
      <c r="N152" s="4"/>
    </row>
    <row r="153" spans="14:14" x14ac:dyDescent="0.2">
      <c r="N153" s="4"/>
    </row>
    <row r="154" spans="14:14" x14ac:dyDescent="0.2">
      <c r="N154" s="4"/>
    </row>
    <row r="155" spans="14:14" x14ac:dyDescent="0.2">
      <c r="N155" s="4"/>
    </row>
    <row r="156" spans="14:14" x14ac:dyDescent="0.2">
      <c r="N156" s="4"/>
    </row>
    <row r="157" spans="14:14" x14ac:dyDescent="0.2">
      <c r="N157" s="4"/>
    </row>
    <row r="158" spans="14:14" x14ac:dyDescent="0.2">
      <c r="N158" s="4"/>
    </row>
    <row r="159" spans="14:14" x14ac:dyDescent="0.2">
      <c r="N159" s="4"/>
    </row>
    <row r="160" spans="14:14" x14ac:dyDescent="0.2">
      <c r="N160" s="4"/>
    </row>
    <row r="161" spans="14:14" x14ac:dyDescent="0.2">
      <c r="N161" s="4"/>
    </row>
    <row r="162" spans="14:14" x14ac:dyDescent="0.2">
      <c r="N162" s="4"/>
    </row>
    <row r="163" spans="14:14" x14ac:dyDescent="0.2">
      <c r="N163" s="4"/>
    </row>
    <row r="164" spans="14:14" x14ac:dyDescent="0.2">
      <c r="N164" s="4"/>
    </row>
    <row r="165" spans="14:14" x14ac:dyDescent="0.2">
      <c r="N165" s="4"/>
    </row>
    <row r="166" spans="14:14" x14ac:dyDescent="0.2">
      <c r="N166" s="4"/>
    </row>
    <row r="167" spans="14:14" x14ac:dyDescent="0.2">
      <c r="N167" s="4"/>
    </row>
    <row r="168" spans="14:14" x14ac:dyDescent="0.2">
      <c r="N168" s="4"/>
    </row>
    <row r="169" spans="14:14" x14ac:dyDescent="0.2">
      <c r="N169" s="4"/>
    </row>
    <row r="170" spans="14:14" x14ac:dyDescent="0.2">
      <c r="N170" s="4"/>
    </row>
    <row r="171" spans="14:14" x14ac:dyDescent="0.2">
      <c r="N171" s="4"/>
    </row>
    <row r="172" spans="14:14" x14ac:dyDescent="0.2">
      <c r="N172" s="4"/>
    </row>
    <row r="173" spans="14:14" x14ac:dyDescent="0.2">
      <c r="N173" s="4"/>
    </row>
    <row r="174" spans="14:14" x14ac:dyDescent="0.2">
      <c r="N174" s="4"/>
    </row>
    <row r="175" spans="14:14" x14ac:dyDescent="0.2">
      <c r="N175" s="4"/>
    </row>
    <row r="176" spans="14:14" x14ac:dyDescent="0.2">
      <c r="N176" s="4"/>
    </row>
    <row r="177" spans="14:14" x14ac:dyDescent="0.2">
      <c r="N177" s="4"/>
    </row>
    <row r="178" spans="14:14" x14ac:dyDescent="0.2">
      <c r="N178" s="4"/>
    </row>
    <row r="179" spans="14:14" x14ac:dyDescent="0.2">
      <c r="N179" s="4"/>
    </row>
    <row r="180" spans="14:14" x14ac:dyDescent="0.2">
      <c r="N180" s="4"/>
    </row>
    <row r="181" spans="14:14" x14ac:dyDescent="0.2">
      <c r="N181" s="4"/>
    </row>
    <row r="182" spans="14:14" x14ac:dyDescent="0.2">
      <c r="N182" s="4"/>
    </row>
    <row r="183" spans="14:14" x14ac:dyDescent="0.2">
      <c r="N183" s="4"/>
    </row>
    <row r="184" spans="14:14" x14ac:dyDescent="0.2">
      <c r="N184" s="4"/>
    </row>
    <row r="185" spans="14:14" x14ac:dyDescent="0.2">
      <c r="N185" s="4"/>
    </row>
    <row r="186" spans="14:14" x14ac:dyDescent="0.2">
      <c r="N186" s="4"/>
    </row>
    <row r="187" spans="14:14" x14ac:dyDescent="0.2">
      <c r="N187" s="4"/>
    </row>
    <row r="188" spans="14:14" x14ac:dyDescent="0.2">
      <c r="N188" s="4"/>
    </row>
    <row r="189" spans="14:14" x14ac:dyDescent="0.2">
      <c r="N189" s="4"/>
    </row>
    <row r="190" spans="14:14" x14ac:dyDescent="0.2">
      <c r="N190" s="4"/>
    </row>
    <row r="191" spans="14:14" x14ac:dyDescent="0.2">
      <c r="N191" s="4"/>
    </row>
    <row r="192" spans="14:14" x14ac:dyDescent="0.2">
      <c r="N192" s="4"/>
    </row>
    <row r="193" spans="14:14" x14ac:dyDescent="0.2">
      <c r="N193" s="4"/>
    </row>
    <row r="194" spans="14:14" x14ac:dyDescent="0.2">
      <c r="N194" s="4"/>
    </row>
    <row r="195" spans="14:14" x14ac:dyDescent="0.2">
      <c r="N195" s="4"/>
    </row>
    <row r="196" spans="14:14" x14ac:dyDescent="0.2">
      <c r="N196" s="4"/>
    </row>
    <row r="197" spans="14:14" x14ac:dyDescent="0.2">
      <c r="N197" s="4"/>
    </row>
    <row r="198" spans="14:14" x14ac:dyDescent="0.2">
      <c r="N198" s="4"/>
    </row>
    <row r="199" spans="14:14" x14ac:dyDescent="0.2">
      <c r="N199" s="4"/>
    </row>
    <row r="200" spans="14:14" x14ac:dyDescent="0.2">
      <c r="N200" s="4"/>
    </row>
    <row r="201" spans="14:14" x14ac:dyDescent="0.2">
      <c r="N201" s="4"/>
    </row>
    <row r="202" spans="14:14" x14ac:dyDescent="0.2">
      <c r="N202" s="4"/>
    </row>
    <row r="203" spans="14:14" x14ac:dyDescent="0.2">
      <c r="N203" s="4"/>
    </row>
    <row r="204" spans="14:14" x14ac:dyDescent="0.2">
      <c r="N204" s="4"/>
    </row>
    <row r="205" spans="14:14" x14ac:dyDescent="0.2">
      <c r="N205" s="4"/>
    </row>
    <row r="206" spans="14:14" x14ac:dyDescent="0.2">
      <c r="N206" s="4"/>
    </row>
    <row r="207" spans="14:14" x14ac:dyDescent="0.2">
      <c r="N207" s="4"/>
    </row>
    <row r="208" spans="14:14" x14ac:dyDescent="0.2">
      <c r="N208" s="4"/>
    </row>
    <row r="209" spans="14:14" x14ac:dyDescent="0.2">
      <c r="N209" s="4"/>
    </row>
    <row r="210" spans="14:14" x14ac:dyDescent="0.2">
      <c r="N210" s="4"/>
    </row>
    <row r="211" spans="14:14" x14ac:dyDescent="0.2">
      <c r="N211" s="4"/>
    </row>
    <row r="212" spans="14:14" x14ac:dyDescent="0.2">
      <c r="N212" s="4"/>
    </row>
    <row r="213" spans="14:14" x14ac:dyDescent="0.2">
      <c r="N213" s="4"/>
    </row>
    <row r="214" spans="14:14" x14ac:dyDescent="0.2">
      <c r="N214" s="4"/>
    </row>
    <row r="215" spans="14:14" x14ac:dyDescent="0.2">
      <c r="N215" s="4"/>
    </row>
    <row r="216" spans="14:14" x14ac:dyDescent="0.2">
      <c r="N216" s="4"/>
    </row>
    <row r="217" spans="14:14" x14ac:dyDescent="0.2">
      <c r="N217" s="4"/>
    </row>
    <row r="218" spans="14:14" x14ac:dyDescent="0.2">
      <c r="N218" s="4"/>
    </row>
    <row r="219" spans="14:14" x14ac:dyDescent="0.2">
      <c r="N219" s="4"/>
    </row>
    <row r="220" spans="14:14" x14ac:dyDescent="0.2">
      <c r="N220" s="4"/>
    </row>
    <row r="221" spans="14:14" x14ac:dyDescent="0.2">
      <c r="N221" s="4"/>
    </row>
    <row r="222" spans="14:14" x14ac:dyDescent="0.2">
      <c r="N222" s="4"/>
    </row>
    <row r="223" spans="14:14" x14ac:dyDescent="0.2">
      <c r="N223" s="4"/>
    </row>
    <row r="224" spans="14:14" x14ac:dyDescent="0.2">
      <c r="N224" s="4"/>
    </row>
    <row r="225" spans="14:14" x14ac:dyDescent="0.2">
      <c r="N225" s="4"/>
    </row>
    <row r="226" spans="14:14" x14ac:dyDescent="0.2">
      <c r="N226" s="4"/>
    </row>
    <row r="227" spans="14:14" x14ac:dyDescent="0.2">
      <c r="N227" s="4"/>
    </row>
    <row r="228" spans="14:14" x14ac:dyDescent="0.2">
      <c r="N228" s="4"/>
    </row>
    <row r="229" spans="14:14" x14ac:dyDescent="0.2">
      <c r="N229" s="4"/>
    </row>
    <row r="230" spans="14:14" x14ac:dyDescent="0.2">
      <c r="N230" s="4"/>
    </row>
    <row r="231" spans="14:14" x14ac:dyDescent="0.2">
      <c r="N231" s="4"/>
    </row>
    <row r="232" spans="14:14" x14ac:dyDescent="0.2">
      <c r="N232" s="4"/>
    </row>
    <row r="233" spans="14:14" x14ac:dyDescent="0.2">
      <c r="N233" s="4"/>
    </row>
  </sheetData>
  <autoFilter ref="B9:O105"/>
  <mergeCells count="17">
    <mergeCell ref="Q62:R62"/>
    <mergeCell ref="A104:C104"/>
    <mergeCell ref="A6:A7"/>
    <mergeCell ref="A86:C86"/>
    <mergeCell ref="A52:C52"/>
    <mergeCell ref="G6:I6"/>
    <mergeCell ref="O6:O7"/>
    <mergeCell ref="M1:O1"/>
    <mergeCell ref="M6:M7"/>
    <mergeCell ref="J6:L6"/>
    <mergeCell ref="A2:O2"/>
    <mergeCell ref="A3:O3"/>
    <mergeCell ref="A4:O4"/>
    <mergeCell ref="A5:O5"/>
    <mergeCell ref="B6:C6"/>
    <mergeCell ref="D6:F6"/>
    <mergeCell ref="N6:N7"/>
  </mergeCells>
  <phoneticPr fontId="6" type="noConversion"/>
  <pageMargins left="1.2204724409448819" right="0.19685039370078741" top="0.19685039370078741" bottom="0.15748031496062992" header="0.31496062992125984" footer="0.27559055118110237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реестр АВАРИЙНОГО фонда</vt:lpstr>
      <vt:lpstr>реестр НЕПРИГОДНОГО фонда</vt:lpstr>
      <vt:lpstr>'реестр АВАРИЙНОГО фонда'!Заголовки_для_печати</vt:lpstr>
      <vt:lpstr>'реестр НЕПРИГОДНОГО фонда'!Заголовки_для_печати</vt:lpstr>
      <vt:lpstr>'реестр АВАРИЙНОГО фонда'!Область_печати</vt:lpstr>
      <vt:lpstr>'реестр НЕПРИГОДНОГО фонда'!Область_печати</vt:lpstr>
    </vt:vector>
  </TitlesOfParts>
  <Company>DG Win&amp;Soft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123</cp:lastModifiedBy>
  <cp:lastPrinted>2019-02-14T04:49:00Z</cp:lastPrinted>
  <dcterms:created xsi:type="dcterms:W3CDTF">2011-04-05T11:21:21Z</dcterms:created>
  <dcterms:modified xsi:type="dcterms:W3CDTF">2019-02-14T04:49:31Z</dcterms:modified>
</cp:coreProperties>
</file>