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Лист1!$A$1:$D$167</definedName>
  </definedNames>
  <calcPr calcId="162913"/>
</workbook>
</file>

<file path=xl/calcChain.xml><?xml version="1.0" encoding="utf-8"?>
<calcChain xmlns="http://schemas.openxmlformats.org/spreadsheetml/2006/main">
  <c r="D163" i="1" l="1"/>
  <c r="C163" i="1"/>
  <c r="D160" i="1"/>
  <c r="C160" i="1"/>
  <c r="D157" i="1"/>
  <c r="D161" i="1" s="1"/>
  <c r="C157" i="1"/>
  <c r="D147" i="1"/>
  <c r="C147" i="1"/>
  <c r="D135" i="1"/>
  <c r="C135" i="1"/>
  <c r="C128" i="1"/>
  <c r="D122" i="1"/>
  <c r="C122" i="1"/>
  <c r="C138" i="1" s="1"/>
  <c r="C148" i="1" s="1"/>
  <c r="D116" i="1"/>
  <c r="C116" i="1"/>
  <c r="D138" i="1" l="1"/>
  <c r="D148" i="1" s="1"/>
  <c r="C161" i="1"/>
  <c r="D103" i="1"/>
  <c r="D100" i="1" s="1"/>
  <c r="C103" i="1"/>
  <c r="C100" i="1" s="1"/>
  <c r="D95" i="1"/>
  <c r="D98" i="1" s="1"/>
  <c r="C95" i="1"/>
  <c r="C98" i="1" s="1"/>
  <c r="D90" i="1"/>
  <c r="D93" i="1" s="1"/>
  <c r="C90" i="1"/>
  <c r="C93" i="1" s="1"/>
  <c r="C104" i="1" l="1"/>
  <c r="D104" i="1"/>
  <c r="D70" i="1"/>
  <c r="C70" i="1"/>
  <c r="D61" i="1" l="1"/>
  <c r="C61" i="1"/>
  <c r="D58" i="1"/>
  <c r="C58" i="1"/>
  <c r="D41" i="1"/>
  <c r="C41" i="1"/>
  <c r="D38" i="1"/>
  <c r="C38" i="1"/>
  <c r="D35" i="1"/>
  <c r="C35" i="1"/>
  <c r="C28" i="1"/>
  <c r="D24" i="1"/>
  <c r="C24" i="1"/>
  <c r="D20" i="1"/>
  <c r="C20" i="1"/>
  <c r="D65" i="1" l="1"/>
  <c r="C65" i="1"/>
  <c r="C29" i="1"/>
  <c r="D42" i="1"/>
  <c r="C42" i="1"/>
  <c r="D29" i="1"/>
  <c r="D85" i="1"/>
  <c r="C85" i="1"/>
  <c r="D14" i="1" l="1"/>
  <c r="C14" i="1"/>
  <c r="E29" i="2"/>
  <c r="F29" i="2"/>
  <c r="G29" i="2"/>
  <c r="H29" i="2"/>
  <c r="I29" i="2"/>
  <c r="J29" i="2"/>
  <c r="K29" i="2"/>
  <c r="L29" i="2"/>
  <c r="D29" i="2"/>
</calcChain>
</file>

<file path=xl/sharedStrings.xml><?xml version="1.0" encoding="utf-8"?>
<sst xmlns="http://schemas.openxmlformats.org/spreadsheetml/2006/main" count="238" uniqueCount="153">
  <si>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</si>
  <si>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</si>
  <si>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</si>
  <si>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</si>
  <si>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</si>
  <si>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</si>
  <si>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</si>
  <si>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</si>
  <si>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</si>
  <si>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</si>
  <si>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</si>
  <si>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</si>
  <si>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</si>
  <si>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</si>
  <si>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</si>
  <si>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</si>
  <si>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Осуществление мер по противодействию терроризму и экстремизму</t>
  </si>
  <si>
    <t>Итого по программе</t>
  </si>
  <si>
    <t>Муниципальная программа «Поддержка жилищно-коммунального хозяйства и энергетики  городского округа Эгвекинот на 2016-2018 годы»</t>
  </si>
  <si>
    <t>Подпрограмма «Поддержка жилищно-коммунального хозяйства»</t>
  </si>
  <si>
    <t>Убытки по низкорентабельным баням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</si>
  <si>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</si>
  <si>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</si>
  <si>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</si>
  <si>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</si>
  <si>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</si>
  <si>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Субсидирование предприятий ЖКХ</t>
  </si>
  <si>
    <t>Субсидирование ритуальных услуг</t>
  </si>
  <si>
    <t>Муниципальная программа «Развитие транспортной инфраструктуры городского округа Эгвекинот на 2016-2018 годы»</t>
  </si>
  <si>
    <t>Подпрограмма «Субсидирование пассажирских перевозок»</t>
  </si>
  <si>
    <t>Субсидирование пассажирских перевозок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</si>
  <si>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</si>
  <si>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</si>
  <si>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Подпрограмма «Содержание вертолетных площадок»</t>
  </si>
  <si>
    <t>Содержание вертолетных площадок</t>
  </si>
  <si>
    <t>Муниципальная программа «Содержание, развитие и ремонт инфраструктуры городского округа Эгвекинот на 2016-2018 годы»</t>
  </si>
  <si>
    <t>Мероприятия по капитальному ремонту жилищного фонда</t>
  </si>
  <si>
    <t>Мероприятия по содержанию дорог</t>
  </si>
  <si>
    <t>Мероприятия по освещению улиц</t>
  </si>
  <si>
    <t>Мероприятия по озеленению улиц</t>
  </si>
  <si>
    <t>Мероприятия по содержанию кладбищ</t>
  </si>
  <si>
    <t>Мероприятия по прочему благоустройству</t>
  </si>
  <si>
    <t>Мероприятия по захоронению и утилизации ТБО</t>
  </si>
  <si>
    <t>Ремонт, модернизация и реконструкция автомобильных дорог и инженерных сооружений на них</t>
  </si>
  <si>
    <t>Ремонт, модернизация и реконструкция инженерно-технических сетей</t>
  </si>
  <si>
    <t>Взносы на капитальный ремонт общего имущества многоквартирных домов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</si>
  <si>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</si>
  <si>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Обеспечение пожарной безопасности и защиты населения</t>
  </si>
  <si>
    <t>Управление финансов, экономики и имущественных отношений городского округа Эгвекинот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</si>
  <si>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</si>
  <si>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"Муниципальная поддержка малого и среднего предпринимательства"</t>
  </si>
  <si>
    <t>Финансовая поддержка субъектов малого и среднего предпринимательства</t>
  </si>
  <si>
    <t>Подпрограмма "Финансовая поддержка производителей социально-значимых видов хлеба"</t>
  </si>
  <si>
    <t>Финансовая поддержка производителей социально-значимых видов хлеба</t>
  </si>
  <si>
    <t>Подпрограмма "Финансовая поддержка торговых предприятий реализующих населению социально значимые продовольственные товары"</t>
  </si>
  <si>
    <t>Предоставление финансовой поддержки торговым предприятиям, реализующих населению социально значимые продовольственные товар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</si>
  <si>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</si>
  <si>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</si>
  <si>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</si>
  <si>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Подпрограмма "Обеспечение государственных гарантий и развитие современной инфраструктуры образования, культуры и молодежной политики"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</si>
  <si>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</si>
  <si>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Мероприятия по проведению оздоровительной  компании детей, находящихся в трудной жизненной ситуации</t>
  </si>
  <si>
    <t>Обеспечение образовательным учреждениям доступа к сети интернета</t>
  </si>
  <si>
    <t>Приобретение учебников  для образовательных учреждений</t>
  </si>
  <si>
    <t>Проведение районных культурно -массовых мероприятий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</si>
  <si>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</si>
  <si>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</si>
  <si>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</si>
  <si>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</si>
  <si>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</si>
  <si>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</si>
  <si>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</si>
  <si>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</si>
  <si>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</si>
  <si>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</si>
  <si>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Муниципальная программа «Развитие физической культуры и спорта в городском округе Эгвекинот на 2016-2018 годы»</t>
  </si>
  <si>
    <t>Подпрограмма "Развитие физической культуры и спорта"</t>
  </si>
  <si>
    <t>Проведение официальных спортивно-массовых мероприятий</t>
  </si>
  <si>
    <t>Участие юношеской команды по хоккею городского округа Эгвекинот (победителей окружного турнира по хоккею 2016 года) в учебно-тренировочных сборах в городе Хабаровске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</si>
  <si>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</si>
  <si>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t>Муниципальная программа "Развитие  образования, культуры и молодежной политики в городском округе Эгвекинот на 2016-2018 годы"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</si>
  <si>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</si>
  <si>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t>Критерии</t>
  </si>
  <si>
    <t>Варианты оценки</t>
  </si>
  <si>
    <t>Вес критерия</t>
  </si>
  <si>
    <t>1. Актуальность на настоящий момент муниципальной программы в целом и ее подпрограмм и мероприятий в соответствии с приоритетами социально-экономического развития Российской Федерации, Чукотского автономного округа, городского округа Эгвекинот</t>
  </si>
  <si>
    <t>Соответствует</t>
  </si>
  <si>
    <t>Не соответствует</t>
  </si>
  <si>
    <t>2. Соответствие достигнутых в отчетном году целевых индикаторов (показателей) целевым индикаторам (показателям), утвержденным в муниципальной программе</t>
  </si>
  <si>
    <t>Отношение достигнутых целевых показателей к целевым показателям, утвержденным программой</t>
  </si>
  <si>
    <t>3. Выполнение подпрограмм и мероприятий муниципальной программы в отчетном году</t>
  </si>
  <si>
    <t>Доля выполненных мероприятий от общего числа запланированных мероприятий (невыполненным, признается также и мероприятие, выполненное менее чем на 80% в стоимостном выражении от запланированного)</t>
  </si>
  <si>
    <t>4. Осуществление ввода в действие объектов капитального строительства (реконструкции, капитального ремонта), предусмотренных в программе в отчетном году</t>
  </si>
  <si>
    <t>Доля выполненных мероприятий от общего числа запланированных мероприятий</t>
  </si>
  <si>
    <t>5. Выполнение мероприятий муниципальной программы с начала ее реализации</t>
  </si>
  <si>
    <t>Доля выполненных мероприятий от общего числа запланированных мероприятий (невыполненным признается также и мероприятие, выполненное менее чем на 80% в стоимостном выражении от запланированного)</t>
  </si>
  <si>
    <t>6. Осуществление ввода в действие объектов капитального строительства (реконструкции, капитального ремонта), предусмотренных в программе с начала ее реализации</t>
  </si>
  <si>
    <t>7. Уровень фактического финансового обеспечения муниципальной программы в отчетном финансовом году</t>
  </si>
  <si>
    <t>Отношение фактического объема финансирования к объему финансирования, запланированному программой</t>
  </si>
  <si>
    <t>8. Уровень фактического финансового обеспечения муниципальной программы с начала ее реализации</t>
  </si>
  <si>
    <t>ИТОГО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</si>
  <si>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</si>
  <si>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</si>
  <si>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</si>
  <si>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</si>
  <si>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</si>
  <si>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</si>
  <si>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</si>
  <si>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</si>
  <si>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</si>
  <si>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3*- Стимулирование экономической активности населения городского округа Эгвекинот на 2016-2018г.</t>
  </si>
  <si>
    <t>9* - Обеспечение пожарной безопасности и защиты населения городского округа Эгвекинот на 2016-2018г.</t>
  </si>
  <si>
    <t>8* - Поддержка развития пищевой промышленности и торговли в городском округе Эгвекинот на 2016-2018г.</t>
  </si>
  <si>
    <t>7* - Содержание, развитие и ремонт инфраструктуры городского округа эгвекинот на 2016-2018г.</t>
  </si>
  <si>
    <t>6* - Развитие транспортной инфраструктуры городского округа Эгвекинот на 2016-2018г.</t>
  </si>
  <si>
    <t>5* - Поддержка жилищьно-коммунального хозяйства и энергетики городского округа Эгвекинот на 2016-2018г.</t>
  </si>
  <si>
    <t>4* - Развитие физической культуры и спорта в городском округе Эгвекинот на 2016-2018г.</t>
  </si>
  <si>
    <t>2* - Развитие образования, культуры и молодежной политики в городском округе Эгвекинот на 2016-2018г.</t>
  </si>
  <si>
    <t>1* - Профилактика терроризма и экстремизма, а так же минимизация и (или) ликвидация последствий проявлений терроризма и экстремизма на территории городского округа Эгвекинот на 2016-2018г.</t>
  </si>
  <si>
    <t>ВСЕГО РАСХОДЫ ПО МУНИЦИПАЛЬНЫМ ПРОГРАММАМ:</t>
  </si>
  <si>
    <t>Утверждено на 2017 год (тыс.руб.)</t>
  </si>
  <si>
    <t>Освоено (тыс. руб.)</t>
  </si>
  <si>
    <t>Освоено
(тыс. руб.)</t>
  </si>
  <si>
    <t>Молодежная политика и организация отдыха детей</t>
  </si>
  <si>
    <t>Обеспечение проведения конкурса педагогического мастерства «Учитель года», «Воспитатель года»</t>
  </si>
  <si>
    <t>16</t>
  </si>
  <si>
    <r>
      <t xml:space="preserve">И.о. начальника Управления ФЭИ                            </t>
    </r>
    <r>
      <rPr>
        <u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Е.С.Петров</t>
    </r>
  </si>
  <si>
    <t>за 1 полугодие 2018 года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</si>
  <si>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</si>
  <si>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</si>
  <si>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</si>
  <si>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Проведение мероприятий по отлову и содержанию безнадзорных животных</t>
  </si>
  <si>
    <t>Капитальный ремонт жтлого дома в с. Рыркайпий по ул. Солнечная д.13</t>
  </si>
  <si>
    <t>Развитие малоэтажного жилищного строительства</t>
  </si>
  <si>
    <t>Расходы на оплату услуг по очистке выгребных ям и вывозу жидких бытовых отходов в населенных пунктах</t>
  </si>
  <si>
    <t>17</t>
  </si>
  <si>
    <t>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</si>
  <si>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</si>
  <si>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Утверждено на 2018 г.
(тыс. руб.)</t>
  </si>
  <si>
    <t>Финансов.обеспечен.выполнения муниципального задания детскими дошкольными учреждениями ( окружной бюджет)</t>
  </si>
  <si>
    <t>Финансов.обеспечен.выполнения муниципального задания  школами-детскими садами и школами (начальной,неполной средней и средней) ( окружной бюджет)</t>
  </si>
  <si>
    <t>Финансов.обеспечен.выполнения муниципального задания  учреждениями по внешкольной работе с детьми ( окружной бюджет)</t>
  </si>
  <si>
    <t>Финансов.обеспечен.выполнения муниципального задания  специальной (коррекционной) общеобразовательной  школой-интернат ( окружной бюджет)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</si>
  <si>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(окружной бюджет)</t>
  </si>
  <si>
    <t>Проведение государственной итоговой аттестации, олимпиад и мониторинга в сфере образования</t>
  </si>
  <si>
    <t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( окружной бюджет)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</si>
  <si>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</si>
  <si>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Субсидии на на обустройство имущественного комплекса горнолыжного значения в п. Эгвекинот, в том числе: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</si>
  <si>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</si>
  <si>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</si>
  <si>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</si>
  <si>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Компенсация расходов, связанных с переездом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(Предоставление субсидий бюджетным, автономным учреждениям и иным некоммерческим организациям)</t>
  </si>
  <si>
    <t>17 июля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</si>
</sst>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7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wrapText="1"/>
    </xf>
    <xf numFmtId="165" fontId="8" fillId="3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49" fontId="10" fillId="0" borderId="0" xfId="1" applyNumberFormat="1" applyFont="1"/>
    <xf numFmtId="0" fontId="11" fillId="0" borderId="0" xfId="1" applyFont="1" applyAlignment="1">
      <alignment wrapText="1"/>
    </xf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49" fontId="8" fillId="4" borderId="2" xfId="1" applyNumberFormat="1" applyFont="1" applyFill="1" applyBorder="1" applyAlignment="1">
      <alignment horizontal="center" vertical="center"/>
    </xf>
    <xf numFmtId="49" fontId="8" fillId="4" borderId="2" xfId="1" applyNumberFormat="1" applyFont="1" applyFill="1" applyBorder="1" applyAlignment="1">
      <alignment horizontal="left" wrapText="1"/>
    </xf>
    <xf numFmtId="165" fontId="8" fillId="4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6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3" fillId="0" borderId="0" xfId="0" applyFont="1" applyAlignment="1">
      <alignment wrapText="1"/>
    </xf>
    <xf numFmtId="0" fontId="16" fillId="0" borderId="2" xfId="0" applyFont="1" applyBorder="1" applyAlignment="1">
      <alignment wrapText="1"/>
    </xf>
    <xf numFmtId="0" fontId="0" fillId="0" borderId="2" xfId="0" applyBorder="1"/>
    <xf numFmtId="0" fontId="15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6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left" wrapText="1"/>
    </xf>
    <xf numFmtId="165" fontId="8" fillId="7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8" fillId="0" borderId="0" xfId="0" applyFont="1" applyBorder="1" applyAlignment="1"/>
    <xf numFmtId="0" fontId="8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9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165" fontId="20" fillId="0" borderId="0" xfId="0" applyNumberFormat="1" applyFont="1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8" fillId="0" borderId="0" xfId="0" applyFont="1"/>
    <xf numFmtId="49" fontId="8" fillId="8" borderId="2" xfId="0" applyNumberFormat="1" applyFont="1" applyFill="1" applyBorder="1" applyAlignment="1">
      <alignment horizontal="left" wrapText="1"/>
    </xf>
    <xf numFmtId="165" fontId="8" fillId="8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wrapText="1"/>
    </xf>
    <xf numFmtId="0" fontId="6" fillId="0" borderId="2" xfId="1" applyFont="1" applyFill="1" applyBorder="1" applyAlignment="1">
      <alignment vertical="center" wrapText="1"/>
    </xf>
    <xf numFmtId="0" fontId="10" fillId="0" borderId="0" xfId="1"/>
    <xf numFmtId="166" fontId="6" fillId="0" borderId="2" xfId="1" applyNumberFormat="1" applyFont="1" applyFill="1" applyBorder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21" fillId="0" borderId="0" xfId="1" applyFont="1"/>
    <xf numFmtId="165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22" fillId="0" borderId="0" xfId="0" applyFont="1" applyFill="1"/>
    <xf numFmtId="164" fontId="11" fillId="0" borderId="0" xfId="0" applyNumberFormat="1" applyFont="1" applyFill="1"/>
    <xf numFmtId="0" fontId="21" fillId="0" borderId="0" xfId="0" applyFont="1" applyFill="1"/>
    <xf numFmtId="164" fontId="21" fillId="0" borderId="0" xfId="0" applyNumberFormat="1" applyFont="1" applyFill="1"/>
    <xf numFmtId="164" fontId="21" fillId="0" borderId="0" xfId="0" applyNumberFormat="1" applyFont="1"/>
    <xf numFmtId="164" fontId="11" fillId="0" borderId="0" xfId="0" applyNumberFormat="1" applyFont="1"/>
    <xf numFmtId="0" fontId="21" fillId="0" borderId="0" xfId="0" applyFont="1"/>
    <xf numFmtId="49" fontId="6" fillId="0" borderId="3" xfId="0" applyNumberFormat="1" applyFont="1" applyFill="1" applyBorder="1" applyAlignment="1">
      <alignment horizontal="left" vertical="center" wrapText="1"/>
    </xf>
    <xf numFmtId="165" fontId="0" fillId="0" borderId="0" xfId="0" applyNumberFormat="1" applyFill="1"/>
    <xf numFmtId="49" fontId="9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6" borderId="2" xfId="0" applyNumberFormat="1" applyFont="1" applyFill="1" applyBorder="1" applyAlignment="1">
      <alignment horizontal="center" wrapText="1"/>
    </xf>
    <xf numFmtId="0" fontId="18" fillId="6" borderId="2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center" vertical="top" wrapText="1"/>
    </xf>
    <xf numFmtId="0" fontId="17" fillId="5" borderId="2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topLeftCell="A148" zoomScaleNormal="100" workbookViewId="0">
      <selection activeCell="I159" sqref="I159"/>
    </sheetView>
  </sheetViews>
  <sheetFormatPr defaultRowHeight="15" x14ac:dyDescent="0.25"/>
  <cols>
    <col min="1" max="1" width="5.7109375" bestFit="1" customWidth="1"/>
    <col min="2" max="2" width="82.7109375" customWidth="1"/>
    <col min="3" max="3" width="12.7109375" style="78" bestFit="1" customWidth="1"/>
    <col min="4" max="4" width="11.7109375" style="78" customWidth="1"/>
    <col min="5" max="5" width="11.28515625" bestFit="1" customWidth="1"/>
  </cols>
  <sheetData>
    <row r="1" spans="1:5" ht="18.75" customHeight="1" x14ac:dyDescent="0.3">
      <c r="A1" s="146" t="s">
        <v>0</v>
      </c>
      <c r="B1" s="146"/>
      <c r="C1" s="146"/>
      <c r="D1" s="146"/>
    </row>
    <row r="2" spans="1:5" ht="18.75" x14ac:dyDescent="0.3">
      <c r="A2" s="147" t="s">
        <v>127</v>
      </c>
      <c r="B2" s="147"/>
      <c r="C2" s="147"/>
      <c r="D2" s="147"/>
    </row>
    <row r="3" spans="1:5" ht="15.75" x14ac:dyDescent="0.25">
      <c r="A3" s="1"/>
      <c r="B3" s="1"/>
      <c r="C3" s="1"/>
    </row>
    <row r="4" spans="1:5" ht="15.75" x14ac:dyDescent="0.25">
      <c r="A4" s="121" t="s">
        <v>1</v>
      </c>
      <c r="B4" s="121"/>
      <c r="C4" s="121"/>
      <c r="D4" s="121"/>
    </row>
    <row r="5" spans="1:5" x14ac:dyDescent="0.25">
      <c r="A5" s="150" t="s">
        <v>2</v>
      </c>
      <c r="B5" s="150"/>
      <c r="C5" s="150"/>
      <c r="D5" s="150"/>
    </row>
    <row r="6" spans="1:5" ht="15.75" x14ac:dyDescent="0.25">
      <c r="A6" s="2"/>
      <c r="B6" s="2"/>
      <c r="C6" s="63"/>
    </row>
    <row r="7" spans="1:5" ht="56.25" customHeight="1" x14ac:dyDescent="0.25">
      <c r="A7" s="123" t="s">
        <v>3</v>
      </c>
      <c r="B7" s="123"/>
      <c r="C7" s="123"/>
      <c r="D7" s="123"/>
    </row>
    <row r="8" spans="1:5" ht="15.75" x14ac:dyDescent="0.25">
      <c r="A8" s="3"/>
      <c r="B8" s="4"/>
      <c r="C8" s="62"/>
      <c r="D8" s="62"/>
    </row>
    <row r="9" spans="1:5" ht="15" customHeight="1" x14ac:dyDescent="0.25">
      <c r="A9" s="148" t="s">
        <v>4</v>
      </c>
      <c r="B9" s="149" t="s">
        <v>5</v>
      </c>
      <c r="C9" s="126" t="s">
        <v>120</v>
      </c>
      <c r="D9" s="126" t="s">
        <v>121</v>
      </c>
    </row>
    <row r="10" spans="1:5" x14ac:dyDescent="0.25">
      <c r="A10" s="148"/>
      <c r="B10" s="149"/>
      <c r="C10" s="140"/>
      <c r="D10" s="140"/>
    </row>
    <row r="11" spans="1:5" ht="15" customHeight="1" x14ac:dyDescent="0.25">
      <c r="A11" s="148"/>
      <c r="B11" s="149"/>
      <c r="C11" s="140"/>
      <c r="D11" s="140"/>
    </row>
    <row r="12" spans="1:5" x14ac:dyDescent="0.25">
      <c r="A12" s="5" t="s">
        <v>6</v>
      </c>
      <c r="B12" s="6">
        <v>2</v>
      </c>
      <c r="C12" s="5" t="s">
        <v>7</v>
      </c>
      <c r="D12" s="5" t="s">
        <v>14</v>
      </c>
    </row>
    <row r="13" spans="1:5" x14ac:dyDescent="0.25">
      <c r="A13" s="7" t="s">
        <v>6</v>
      </c>
      <c r="B13" s="8" t="s">
        <v>16</v>
      </c>
      <c r="C13" s="9">
        <v>5</v>
      </c>
      <c r="D13" s="9">
        <v>0</v>
      </c>
    </row>
    <row r="14" spans="1:5" x14ac:dyDescent="0.25">
      <c r="A14" s="10"/>
      <c r="B14" s="11" t="s">
        <v>17</v>
      </c>
      <c r="C14" s="12">
        <f t="shared" ref="C14:D14" si="0">SUM(C13)</f>
        <v>5</v>
      </c>
      <c r="D14" s="12">
        <f t="shared" si="0"/>
        <v>0</v>
      </c>
    </row>
    <row r="15" spans="1:5" x14ac:dyDescent="0.25">
      <c r="A15" s="13"/>
      <c r="B15" s="14"/>
      <c r="C15" s="15"/>
    </row>
    <row r="16" spans="1:5" ht="28.5" customHeight="1" x14ac:dyDescent="0.25">
      <c r="A16" s="123" t="s">
        <v>18</v>
      </c>
      <c r="B16" s="123"/>
      <c r="C16" s="123"/>
      <c r="D16" s="123"/>
      <c r="E16" s="71"/>
    </row>
    <row r="17" spans="1:5" ht="15.75" x14ac:dyDescent="0.25">
      <c r="A17" s="3"/>
      <c r="B17" s="4"/>
      <c r="C17" s="62"/>
      <c r="D17" s="62"/>
      <c r="E17" s="4"/>
    </row>
    <row r="18" spans="1:5" ht="15" customHeight="1" x14ac:dyDescent="0.25">
      <c r="A18" s="141" t="s">
        <v>19</v>
      </c>
      <c r="B18" s="141"/>
      <c r="C18" s="141"/>
      <c r="D18" s="141"/>
      <c r="E18" s="72"/>
    </row>
    <row r="19" spans="1:5" s="89" customFormat="1" ht="12.75" x14ac:dyDescent="0.2">
      <c r="A19" s="7" t="s">
        <v>6</v>
      </c>
      <c r="B19" s="16" t="s">
        <v>20</v>
      </c>
      <c r="C19" s="9">
        <v>10184.5</v>
      </c>
      <c r="D19" s="9">
        <v>2538.8000000000002</v>
      </c>
    </row>
    <row r="20" spans="1:5" s="89" customFormat="1" ht="12" customHeight="1" x14ac:dyDescent="0.2">
      <c r="A20" s="10"/>
      <c r="B20" s="90" t="s">
        <v>24</v>
      </c>
      <c r="C20" s="91">
        <f>SUM(C19)</f>
        <v>10184.5</v>
      </c>
      <c r="D20" s="91">
        <f>SUM(D19)</f>
        <v>2538.8000000000002</v>
      </c>
    </row>
    <row r="21" spans="1:5" s="89" customFormat="1" ht="18.75" customHeight="1" x14ac:dyDescent="0.2">
      <c r="A21" s="5"/>
      <c r="B21" s="142" t="s">
        <v>25</v>
      </c>
      <c r="C21" s="143"/>
      <c r="D21" s="143"/>
    </row>
    <row r="22" spans="1:5" s="89" customFormat="1" ht="12.75" x14ac:dyDescent="0.2">
      <c r="A22" s="7" t="s">
        <v>6</v>
      </c>
      <c r="B22" s="16" t="s">
        <v>26</v>
      </c>
      <c r="C22" s="9">
        <v>30003.5</v>
      </c>
      <c r="D22" s="9">
        <v>17500.3</v>
      </c>
    </row>
    <row r="23" spans="1:5" s="89" customFormat="1" ht="12.75" x14ac:dyDescent="0.2">
      <c r="A23" s="7" t="s">
        <v>21</v>
      </c>
      <c r="B23" s="16" t="s">
        <v>27</v>
      </c>
      <c r="C23" s="9">
        <v>3542.3</v>
      </c>
      <c r="D23" s="9">
        <v>2127.8000000000002</v>
      </c>
    </row>
    <row r="24" spans="1:5" s="89" customFormat="1" ht="12" customHeight="1" x14ac:dyDescent="0.2">
      <c r="A24" s="10"/>
      <c r="B24" s="11" t="s">
        <v>24</v>
      </c>
      <c r="C24" s="12">
        <f>SUM(C22:C23)</f>
        <v>33545.800000000003</v>
      </c>
      <c r="D24" s="12">
        <f>SUM(D22:D23)</f>
        <v>19628.099999999999</v>
      </c>
    </row>
    <row r="25" spans="1:5" s="89" customFormat="1" ht="12" customHeight="1" x14ac:dyDescent="0.2">
      <c r="A25" s="5"/>
      <c r="B25" s="142" t="s">
        <v>128</v>
      </c>
      <c r="C25" s="143"/>
      <c r="D25" s="143"/>
    </row>
    <row r="26" spans="1:5" s="89" customFormat="1" ht="25.5" x14ac:dyDescent="0.2">
      <c r="A26" s="7" t="s">
        <v>6</v>
      </c>
      <c r="B26" s="16" t="s">
        <v>129</v>
      </c>
      <c r="C26" s="9">
        <v>1519.9</v>
      </c>
      <c r="D26" s="9">
        <v>0</v>
      </c>
    </row>
    <row r="27" spans="1:5" s="89" customFormat="1" ht="25.5" x14ac:dyDescent="0.2">
      <c r="A27" s="7" t="s">
        <v>21</v>
      </c>
      <c r="B27" s="16" t="s">
        <v>130</v>
      </c>
      <c r="C27" s="9">
        <v>909.8</v>
      </c>
      <c r="D27" s="9">
        <v>0</v>
      </c>
    </row>
    <row r="28" spans="1:5" s="89" customFormat="1" ht="12" customHeight="1" x14ac:dyDescent="0.2">
      <c r="A28" s="10"/>
      <c r="B28" s="11" t="s">
        <v>24</v>
      </c>
      <c r="C28" s="12">
        <f>C26+C27</f>
        <v>2429.6999999999998</v>
      </c>
      <c r="D28" s="12">
        <v>0</v>
      </c>
    </row>
    <row r="29" spans="1:5" s="89" customFormat="1" ht="12" customHeight="1" x14ac:dyDescent="0.2">
      <c r="A29" s="10"/>
      <c r="B29" s="11" t="s">
        <v>17</v>
      </c>
      <c r="C29" s="12">
        <f>SUM(C20,C24,C28)</f>
        <v>46160</v>
      </c>
      <c r="D29" s="12">
        <f>SUM(D20,D24,D28)</f>
        <v>22166.899999999998</v>
      </c>
    </row>
    <row r="30" spans="1:5" ht="15.75" x14ac:dyDescent="0.25">
      <c r="A30" s="60"/>
      <c r="B30" s="4"/>
      <c r="C30" s="4"/>
      <c r="E30" s="65"/>
    </row>
    <row r="31" spans="1:5" ht="30.75" customHeight="1" x14ac:dyDescent="0.25">
      <c r="A31" s="123" t="s">
        <v>28</v>
      </c>
      <c r="B31" s="123"/>
      <c r="C31" s="123"/>
      <c r="D31" s="123"/>
      <c r="E31" s="71"/>
    </row>
    <row r="32" spans="1:5" ht="15.75" x14ac:dyDescent="0.25">
      <c r="A32" s="60"/>
      <c r="B32" s="4"/>
      <c r="C32" s="4"/>
      <c r="D32" s="4"/>
      <c r="E32" s="4"/>
    </row>
    <row r="33" spans="1:5" s="89" customFormat="1" ht="12" customHeight="1" x14ac:dyDescent="0.2">
      <c r="A33" s="5"/>
      <c r="B33" s="142" t="s">
        <v>29</v>
      </c>
      <c r="C33" s="143"/>
      <c r="D33" s="143"/>
    </row>
    <row r="34" spans="1:5" s="89" customFormat="1" ht="12.75" x14ac:dyDescent="0.2">
      <c r="A34" s="7" t="s">
        <v>6</v>
      </c>
      <c r="B34" s="16" t="s">
        <v>30</v>
      </c>
      <c r="C34" s="9">
        <v>10526.6</v>
      </c>
      <c r="D34" s="9">
        <v>4257.8999999999996</v>
      </c>
    </row>
    <row r="35" spans="1:5" s="89" customFormat="1" ht="12" customHeight="1" x14ac:dyDescent="0.2">
      <c r="A35" s="10"/>
      <c r="B35" s="11" t="s">
        <v>24</v>
      </c>
      <c r="C35" s="12">
        <f>SUM(C34)</f>
        <v>10526.6</v>
      </c>
      <c r="D35" s="12">
        <f>SUM(D34)</f>
        <v>4257.8999999999996</v>
      </c>
    </row>
    <row r="36" spans="1:5" s="89" customFormat="1" ht="12" customHeight="1" x14ac:dyDescent="0.2">
      <c r="A36" s="5"/>
      <c r="B36" s="142" t="s">
        <v>31</v>
      </c>
      <c r="C36" s="143"/>
      <c r="D36" s="143"/>
    </row>
    <row r="37" spans="1:5" s="89" customFormat="1" ht="12.75" x14ac:dyDescent="0.2">
      <c r="A37" s="7" t="s">
        <v>6</v>
      </c>
      <c r="B37" s="16" t="s">
        <v>32</v>
      </c>
      <c r="C37" s="9">
        <v>6886.2</v>
      </c>
      <c r="D37" s="9">
        <v>2033.5</v>
      </c>
    </row>
    <row r="38" spans="1:5" s="89" customFormat="1" ht="12" customHeight="1" x14ac:dyDescent="0.2">
      <c r="A38" s="10"/>
      <c r="B38" s="11" t="s">
        <v>24</v>
      </c>
      <c r="C38" s="12">
        <f>SUM(C37)</f>
        <v>6886.2</v>
      </c>
      <c r="D38" s="12">
        <f>SUM(D37)</f>
        <v>2033.5</v>
      </c>
    </row>
    <row r="39" spans="1:5" s="89" customFormat="1" ht="12" customHeight="1" x14ac:dyDescent="0.2">
      <c r="A39" s="92"/>
      <c r="B39" s="142" t="s">
        <v>33</v>
      </c>
      <c r="C39" s="142"/>
      <c r="D39" s="142"/>
    </row>
    <row r="40" spans="1:5" s="89" customFormat="1" ht="12" customHeight="1" x14ac:dyDescent="0.2">
      <c r="A40" s="7" t="s">
        <v>6</v>
      </c>
      <c r="B40" s="16" t="s">
        <v>34</v>
      </c>
      <c r="C40" s="9">
        <v>900</v>
      </c>
      <c r="D40" s="9">
        <v>388.4</v>
      </c>
    </row>
    <row r="41" spans="1:5" s="89" customFormat="1" ht="12" customHeight="1" x14ac:dyDescent="0.2">
      <c r="A41" s="10"/>
      <c r="B41" s="11" t="s">
        <v>24</v>
      </c>
      <c r="C41" s="12">
        <f>SUM(C40:C40)</f>
        <v>900</v>
      </c>
      <c r="D41" s="12">
        <f>SUM(D40:D40)</f>
        <v>388.4</v>
      </c>
    </row>
    <row r="42" spans="1:5" s="89" customFormat="1" ht="12" customHeight="1" x14ac:dyDescent="0.2">
      <c r="A42" s="10"/>
      <c r="B42" s="11" t="s">
        <v>17</v>
      </c>
      <c r="C42" s="12">
        <f>SUM(C41,C35,C38)</f>
        <v>18312.8</v>
      </c>
      <c r="D42" s="12">
        <f>SUM(D41,D35,D38)</f>
        <v>6679.7999999999993</v>
      </c>
    </row>
    <row r="43" spans="1:5" x14ac:dyDescent="0.25">
      <c r="A43" s="13"/>
      <c r="B43" s="14"/>
      <c r="C43" s="15"/>
      <c r="D43" s="15"/>
      <c r="E43" s="15"/>
    </row>
    <row r="44" spans="1:5" ht="30.75" customHeight="1" x14ac:dyDescent="0.25">
      <c r="A44" s="123" t="s">
        <v>35</v>
      </c>
      <c r="B44" s="123"/>
      <c r="C44" s="123"/>
      <c r="D44" s="123"/>
      <c r="E44" s="71"/>
    </row>
    <row r="45" spans="1:5" x14ac:dyDescent="0.25">
      <c r="A45" s="17"/>
      <c r="B45" s="17"/>
      <c r="C45" s="73"/>
      <c r="D45" s="73"/>
      <c r="E45" s="17"/>
    </row>
    <row r="46" spans="1:5" s="89" customFormat="1" ht="12.75" x14ac:dyDescent="0.2">
      <c r="A46" s="7" t="s">
        <v>6</v>
      </c>
      <c r="B46" s="16" t="s">
        <v>36</v>
      </c>
      <c r="C46" s="9">
        <v>8302.7000000000007</v>
      </c>
      <c r="D46" s="64">
        <v>0</v>
      </c>
    </row>
    <row r="47" spans="1:5" s="89" customFormat="1" ht="12.75" x14ac:dyDescent="0.2">
      <c r="A47" s="7" t="s">
        <v>21</v>
      </c>
      <c r="B47" s="16" t="s">
        <v>37</v>
      </c>
      <c r="C47" s="9">
        <v>10755</v>
      </c>
      <c r="D47" s="9">
        <v>4526.8999999999996</v>
      </c>
    </row>
    <row r="48" spans="1:5" s="89" customFormat="1" ht="12.75" x14ac:dyDescent="0.2">
      <c r="A48" s="7" t="s">
        <v>7</v>
      </c>
      <c r="B48" s="18" t="s">
        <v>38</v>
      </c>
      <c r="C48" s="9">
        <v>3341.6</v>
      </c>
      <c r="D48" s="9">
        <v>1062.3</v>
      </c>
    </row>
    <row r="49" spans="1:4" s="89" customFormat="1" ht="19.5" customHeight="1" x14ac:dyDescent="0.2">
      <c r="A49" s="7" t="s">
        <v>14</v>
      </c>
      <c r="B49" s="18" t="s">
        <v>39</v>
      </c>
      <c r="C49" s="9">
        <v>293.39999999999998</v>
      </c>
      <c r="D49" s="9">
        <v>0</v>
      </c>
    </row>
    <row r="50" spans="1:4" s="89" customFormat="1" ht="13.5" customHeight="1" x14ac:dyDescent="0.2">
      <c r="A50" s="7" t="s">
        <v>8</v>
      </c>
      <c r="B50" s="18" t="s">
        <v>40</v>
      </c>
      <c r="C50" s="9">
        <v>650.9</v>
      </c>
      <c r="D50" s="9">
        <v>0</v>
      </c>
    </row>
    <row r="51" spans="1:4" s="89" customFormat="1" ht="12.75" x14ac:dyDescent="0.2">
      <c r="A51" s="7" t="s">
        <v>9</v>
      </c>
      <c r="B51" s="18" t="s">
        <v>41</v>
      </c>
      <c r="C51" s="9">
        <v>3501.5</v>
      </c>
      <c r="D51" s="9">
        <v>474.9</v>
      </c>
    </row>
    <row r="52" spans="1:4" s="89" customFormat="1" ht="12.75" x14ac:dyDescent="0.2">
      <c r="A52" s="7" t="s">
        <v>10</v>
      </c>
      <c r="B52" s="18" t="s">
        <v>42</v>
      </c>
      <c r="C52" s="9">
        <v>4407.3</v>
      </c>
      <c r="D52" s="9">
        <v>0</v>
      </c>
    </row>
    <row r="53" spans="1:4" s="89" customFormat="1" ht="21" customHeight="1" x14ac:dyDescent="0.2">
      <c r="A53" s="7" t="s">
        <v>11</v>
      </c>
      <c r="B53" s="16" t="s">
        <v>131</v>
      </c>
      <c r="C53" s="9">
        <v>938.5</v>
      </c>
      <c r="D53" s="9">
        <v>0</v>
      </c>
    </row>
    <row r="54" spans="1:4" s="89" customFormat="1" ht="19.5" customHeight="1" x14ac:dyDescent="0.2">
      <c r="A54" s="7" t="s">
        <v>12</v>
      </c>
      <c r="B54" s="16" t="s">
        <v>43</v>
      </c>
      <c r="C54" s="9">
        <v>30</v>
      </c>
      <c r="D54" s="9">
        <v>30</v>
      </c>
    </row>
    <row r="55" spans="1:4" s="89" customFormat="1" ht="19.5" customHeight="1" x14ac:dyDescent="0.2">
      <c r="A55" s="7" t="s">
        <v>13</v>
      </c>
      <c r="B55" s="16" t="s">
        <v>44</v>
      </c>
      <c r="C55" s="9">
        <v>9248.9</v>
      </c>
      <c r="D55" s="9">
        <v>0</v>
      </c>
    </row>
    <row r="56" spans="1:4" s="89" customFormat="1" ht="19.5" customHeight="1" x14ac:dyDescent="0.2">
      <c r="A56" s="7" t="s">
        <v>15</v>
      </c>
      <c r="B56" s="16" t="s">
        <v>45</v>
      </c>
      <c r="C56" s="9">
        <v>7760</v>
      </c>
      <c r="D56" s="64">
        <v>1240.9000000000001</v>
      </c>
    </row>
    <row r="57" spans="1:4" s="89" customFormat="1" ht="12" customHeight="1" x14ac:dyDescent="0.2">
      <c r="A57" s="7" t="s">
        <v>68</v>
      </c>
      <c r="B57" s="8" t="s">
        <v>132</v>
      </c>
      <c r="C57" s="9">
        <v>33018</v>
      </c>
      <c r="D57" s="9">
        <v>0</v>
      </c>
    </row>
    <row r="58" spans="1:4" s="89" customFormat="1" ht="12" customHeight="1" x14ac:dyDescent="0.2">
      <c r="A58" s="7" t="s">
        <v>69</v>
      </c>
      <c r="B58" s="8" t="s">
        <v>133</v>
      </c>
      <c r="C58" s="9">
        <f>SUM(C59:C60)</f>
        <v>117817.5</v>
      </c>
      <c r="D58" s="9">
        <f>SUM(D59:D60)</f>
        <v>117817.40000000001</v>
      </c>
    </row>
    <row r="59" spans="1:4" s="89" customFormat="1" ht="12" customHeight="1" x14ac:dyDescent="0.2">
      <c r="A59" s="7"/>
      <c r="B59" s="40" t="s">
        <v>22</v>
      </c>
      <c r="C59" s="99">
        <v>117699.6</v>
      </c>
      <c r="D59" s="99">
        <v>117699.6</v>
      </c>
    </row>
    <row r="60" spans="1:4" s="89" customFormat="1" ht="12" customHeight="1" x14ac:dyDescent="0.2">
      <c r="A60" s="7"/>
      <c r="B60" s="40" t="s">
        <v>23</v>
      </c>
      <c r="C60" s="99">
        <v>117.9</v>
      </c>
      <c r="D60" s="99">
        <v>117.8</v>
      </c>
    </row>
    <row r="61" spans="1:4" s="89" customFormat="1" ht="25.5" x14ac:dyDescent="0.2">
      <c r="A61" s="7" t="s">
        <v>125</v>
      </c>
      <c r="B61" s="93" t="s">
        <v>136</v>
      </c>
      <c r="C61" s="9">
        <f>SUM(C62:C63)</f>
        <v>18173.2</v>
      </c>
      <c r="D61" s="9">
        <f>SUM(D62:D63)</f>
        <v>0</v>
      </c>
    </row>
    <row r="62" spans="1:4" s="89" customFormat="1" ht="12.75" x14ac:dyDescent="0.2">
      <c r="A62" s="7"/>
      <c r="B62" s="40" t="s">
        <v>22</v>
      </c>
      <c r="C62" s="99">
        <v>18155</v>
      </c>
      <c r="D62" s="100">
        <v>0</v>
      </c>
    </row>
    <row r="63" spans="1:4" s="89" customFormat="1" ht="12.75" x14ac:dyDescent="0.2">
      <c r="A63" s="7"/>
      <c r="B63" s="40" t="s">
        <v>23</v>
      </c>
      <c r="C63" s="99">
        <v>18.2</v>
      </c>
      <c r="D63" s="100">
        <v>0</v>
      </c>
    </row>
    <row r="64" spans="1:4" s="89" customFormat="1" ht="31.5" customHeight="1" x14ac:dyDescent="0.2">
      <c r="A64" s="7" t="s">
        <v>135</v>
      </c>
      <c r="B64" s="93" t="s">
        <v>134</v>
      </c>
      <c r="C64" s="9">
        <v>15192.9</v>
      </c>
      <c r="D64" s="64"/>
    </row>
    <row r="65" spans="1:5" s="89" customFormat="1" ht="12" customHeight="1" x14ac:dyDescent="0.2">
      <c r="A65" s="10"/>
      <c r="B65" s="11" t="s">
        <v>17</v>
      </c>
      <c r="C65" s="12">
        <f>SUM(C46:C58,C61,C64)</f>
        <v>233431.4</v>
      </c>
      <c r="D65" s="12">
        <f>SUM(D46:D58,D61,D64)</f>
        <v>125152.40000000001</v>
      </c>
    </row>
    <row r="66" spans="1:5" x14ac:dyDescent="0.25">
      <c r="A66" s="19"/>
      <c r="B66" s="20"/>
      <c r="C66" s="21"/>
      <c r="D66" s="21"/>
      <c r="E66" s="69"/>
    </row>
    <row r="67" spans="1:5" ht="32.25" customHeight="1" x14ac:dyDescent="0.25">
      <c r="A67" s="123" t="s">
        <v>46</v>
      </c>
      <c r="B67" s="123"/>
      <c r="C67" s="123"/>
      <c r="D67" s="123"/>
      <c r="E67" s="71"/>
    </row>
    <row r="68" spans="1:5" ht="15.75" x14ac:dyDescent="0.25">
      <c r="A68" s="3"/>
      <c r="B68" s="4"/>
      <c r="C68" s="62"/>
      <c r="D68" s="62"/>
      <c r="E68" s="4"/>
    </row>
    <row r="69" spans="1:5" s="89" customFormat="1" ht="14.25" customHeight="1" x14ac:dyDescent="0.2">
      <c r="A69" s="7" t="s">
        <v>6</v>
      </c>
      <c r="B69" s="8" t="s">
        <v>47</v>
      </c>
      <c r="C69" s="9">
        <v>2141.6999999999998</v>
      </c>
      <c r="D69" s="9">
        <v>633.20000000000005</v>
      </c>
    </row>
    <row r="70" spans="1:5" s="89" customFormat="1" ht="12" customHeight="1" x14ac:dyDescent="0.2">
      <c r="A70" s="10"/>
      <c r="B70" s="11" t="s">
        <v>17</v>
      </c>
      <c r="C70" s="12">
        <f>SUM(C69)</f>
        <v>2141.6999999999998</v>
      </c>
      <c r="D70" s="12">
        <f>SUM(D69)</f>
        <v>633.20000000000005</v>
      </c>
    </row>
    <row r="71" spans="1:5" ht="15.75" x14ac:dyDescent="0.25">
      <c r="A71" s="1"/>
      <c r="B71" s="1"/>
      <c r="C71" s="1"/>
      <c r="D71" s="1"/>
      <c r="E71" s="4"/>
    </row>
    <row r="72" spans="1:5" x14ac:dyDescent="0.25">
      <c r="A72" s="66"/>
      <c r="B72" s="68"/>
      <c r="C72" s="67"/>
      <c r="E72" s="65"/>
    </row>
    <row r="73" spans="1:5" ht="15.75" x14ac:dyDescent="0.25">
      <c r="A73" s="127" t="s">
        <v>48</v>
      </c>
      <c r="B73" s="127"/>
      <c r="C73" s="127"/>
      <c r="D73" s="127"/>
    </row>
    <row r="74" spans="1:5" x14ac:dyDescent="0.25">
      <c r="A74" s="151" t="s">
        <v>2</v>
      </c>
      <c r="B74" s="151"/>
      <c r="C74" s="151"/>
      <c r="D74" s="151"/>
    </row>
    <row r="75" spans="1:5" x14ac:dyDescent="0.25">
      <c r="A75" s="22"/>
      <c r="B75" s="23"/>
      <c r="C75" s="74"/>
    </row>
    <row r="76" spans="1:5" s="70" customFormat="1" ht="34.5" customHeight="1" x14ac:dyDescent="0.25">
      <c r="A76" s="127" t="s">
        <v>49</v>
      </c>
      <c r="B76" s="127"/>
      <c r="C76" s="127"/>
      <c r="D76" s="127"/>
    </row>
    <row r="77" spans="1:5" s="70" customFormat="1" ht="15.75" customHeight="1" x14ac:dyDescent="0.25">
      <c r="A77" s="24"/>
      <c r="B77" s="25"/>
      <c r="C77" s="25"/>
      <c r="D77" s="61"/>
    </row>
    <row r="78" spans="1:5" s="70" customFormat="1" ht="15" customHeight="1" x14ac:dyDescent="0.25">
      <c r="A78" s="133" t="s">
        <v>4</v>
      </c>
      <c r="B78" s="136" t="s">
        <v>5</v>
      </c>
      <c r="C78" s="128" t="s">
        <v>120</v>
      </c>
      <c r="D78" s="128" t="s">
        <v>121</v>
      </c>
    </row>
    <row r="79" spans="1:5" s="70" customFormat="1" ht="15" customHeight="1" x14ac:dyDescent="0.25">
      <c r="A79" s="134"/>
      <c r="B79" s="137"/>
      <c r="C79" s="129"/>
      <c r="D79" s="129"/>
    </row>
    <row r="80" spans="1:5" s="70" customFormat="1" x14ac:dyDescent="0.25">
      <c r="A80" s="134"/>
      <c r="B80" s="137"/>
      <c r="C80" s="129"/>
      <c r="D80" s="129"/>
    </row>
    <row r="81" spans="1:4" s="70" customFormat="1" x14ac:dyDescent="0.25">
      <c r="A81" s="135"/>
      <c r="B81" s="138"/>
      <c r="C81" s="130"/>
      <c r="D81" s="130"/>
    </row>
    <row r="82" spans="1:4" s="70" customFormat="1" x14ac:dyDescent="0.25">
      <c r="A82" s="26" t="s">
        <v>6</v>
      </c>
      <c r="B82" s="27">
        <v>2</v>
      </c>
      <c r="C82" s="26" t="s">
        <v>7</v>
      </c>
      <c r="D82" s="27" t="s">
        <v>11</v>
      </c>
    </row>
    <row r="83" spans="1:4" s="70" customFormat="1" x14ac:dyDescent="0.25">
      <c r="A83" s="26"/>
      <c r="B83" s="131" t="s">
        <v>50</v>
      </c>
      <c r="C83" s="132"/>
      <c r="D83" s="132"/>
    </row>
    <row r="84" spans="1:4" s="70" customFormat="1" x14ac:dyDescent="0.25">
      <c r="A84" s="28" t="s">
        <v>6</v>
      </c>
      <c r="B84" s="29" t="s">
        <v>51</v>
      </c>
      <c r="C84" s="30">
        <v>100</v>
      </c>
      <c r="D84" s="30">
        <v>0</v>
      </c>
    </row>
    <row r="85" spans="1:4" s="70" customFormat="1" x14ac:dyDescent="0.25">
      <c r="A85" s="31"/>
      <c r="B85" s="32" t="s">
        <v>17</v>
      </c>
      <c r="C85" s="33">
        <f t="shared" ref="C85:D85" si="1">SUM(C84)</f>
        <v>100</v>
      </c>
      <c r="D85" s="33">
        <f t="shared" si="1"/>
        <v>0</v>
      </c>
    </row>
    <row r="86" spans="1:4" s="70" customFormat="1" x14ac:dyDescent="0.25">
      <c r="A86" s="34"/>
      <c r="B86" s="35"/>
      <c r="C86" s="36"/>
      <c r="D86" s="37"/>
    </row>
    <row r="87" spans="1:4" s="70" customFormat="1" ht="30" customHeight="1" x14ac:dyDescent="0.25">
      <c r="A87" s="127" t="s">
        <v>137</v>
      </c>
      <c r="B87" s="127"/>
      <c r="C87" s="127"/>
      <c r="D87" s="127"/>
    </row>
    <row r="88" spans="1:4" s="70" customFormat="1" x14ac:dyDescent="0.25">
      <c r="A88" s="38"/>
      <c r="B88" s="38"/>
      <c r="C88" s="38"/>
      <c r="D88" s="38"/>
    </row>
    <row r="89" spans="1:4" s="94" customFormat="1" ht="12.75" x14ac:dyDescent="0.2">
      <c r="A89" s="75"/>
      <c r="B89" s="131" t="s">
        <v>52</v>
      </c>
      <c r="C89" s="132"/>
      <c r="D89" s="132"/>
    </row>
    <row r="90" spans="1:4" s="94" customFormat="1" ht="12.75" x14ac:dyDescent="0.2">
      <c r="A90" s="28" t="s">
        <v>6</v>
      </c>
      <c r="B90" s="39" t="s">
        <v>53</v>
      </c>
      <c r="C90" s="95">
        <f>SUM(C91:C92)</f>
        <v>11663.300000000001</v>
      </c>
      <c r="D90" s="95">
        <f t="shared" ref="D90" si="2">SUM(D91:D92)</f>
        <v>3213.7</v>
      </c>
    </row>
    <row r="91" spans="1:4" s="98" customFormat="1" ht="12.75" x14ac:dyDescent="0.2">
      <c r="A91" s="76"/>
      <c r="B91" s="40" t="s">
        <v>22</v>
      </c>
      <c r="C91" s="96">
        <v>11543.6</v>
      </c>
      <c r="D91" s="97">
        <v>3181.6</v>
      </c>
    </row>
    <row r="92" spans="1:4" s="98" customFormat="1" ht="12.75" x14ac:dyDescent="0.2">
      <c r="A92" s="76"/>
      <c r="B92" s="40" t="s">
        <v>23</v>
      </c>
      <c r="C92" s="97">
        <v>119.7</v>
      </c>
      <c r="D92" s="97">
        <v>32.1</v>
      </c>
    </row>
    <row r="93" spans="1:4" s="94" customFormat="1" ht="12.75" x14ac:dyDescent="0.2">
      <c r="A93" s="31"/>
      <c r="B93" s="32" t="s">
        <v>24</v>
      </c>
      <c r="C93" s="33">
        <f t="shared" ref="C93:D93" si="3">SUM(C90)</f>
        <v>11663.300000000001</v>
      </c>
      <c r="D93" s="33">
        <f t="shared" si="3"/>
        <v>3213.7</v>
      </c>
    </row>
    <row r="94" spans="1:4" s="94" customFormat="1" ht="12.75" x14ac:dyDescent="0.2">
      <c r="A94" s="75"/>
      <c r="B94" s="131" t="s">
        <v>54</v>
      </c>
      <c r="C94" s="132"/>
      <c r="D94" s="132"/>
    </row>
    <row r="95" spans="1:4" s="94" customFormat="1" ht="25.5" x14ac:dyDescent="0.2">
      <c r="A95" s="28" t="s">
        <v>6</v>
      </c>
      <c r="B95" s="39" t="s">
        <v>55</v>
      </c>
      <c r="C95" s="95">
        <f>SUM(C96:C97)</f>
        <v>33420</v>
      </c>
      <c r="D95" s="95">
        <f t="shared" ref="D95" si="4">SUM(D96:D97)</f>
        <v>21451.3</v>
      </c>
    </row>
    <row r="96" spans="1:4" s="98" customFormat="1" ht="12.75" x14ac:dyDescent="0.2">
      <c r="A96" s="76"/>
      <c r="B96" s="40" t="s">
        <v>22</v>
      </c>
      <c r="C96" s="97">
        <v>33085.800000000003</v>
      </c>
      <c r="D96" s="97">
        <v>21236.7</v>
      </c>
    </row>
    <row r="97" spans="1:5" s="98" customFormat="1" ht="12.75" x14ac:dyDescent="0.2">
      <c r="A97" s="76"/>
      <c r="B97" s="40" t="s">
        <v>23</v>
      </c>
      <c r="C97" s="97">
        <v>334.2</v>
      </c>
      <c r="D97" s="97">
        <v>214.6</v>
      </c>
    </row>
    <row r="98" spans="1:5" s="94" customFormat="1" ht="12.75" x14ac:dyDescent="0.2">
      <c r="A98" s="31"/>
      <c r="B98" s="32" t="s">
        <v>24</v>
      </c>
      <c r="C98" s="33">
        <f t="shared" ref="C98:D98" si="5">SUM(C95)</f>
        <v>33420</v>
      </c>
      <c r="D98" s="33">
        <f t="shared" si="5"/>
        <v>21451.3</v>
      </c>
    </row>
    <row r="99" spans="1:5" s="94" customFormat="1" ht="12.75" x14ac:dyDescent="0.2">
      <c r="A99" s="77"/>
      <c r="B99" s="139" t="s">
        <v>56</v>
      </c>
      <c r="C99" s="139"/>
      <c r="D99" s="139"/>
    </row>
    <row r="100" spans="1:5" s="94" customFormat="1" ht="12.75" x14ac:dyDescent="0.2">
      <c r="A100" s="28" t="s">
        <v>6</v>
      </c>
      <c r="B100" s="39" t="s">
        <v>57</v>
      </c>
      <c r="C100" s="97">
        <f>C103</f>
        <v>160</v>
      </c>
      <c r="D100" s="97">
        <f t="shared" ref="D100" si="6">D103</f>
        <v>0</v>
      </c>
    </row>
    <row r="101" spans="1:5" s="94" customFormat="1" ht="12.75" x14ac:dyDescent="0.2">
      <c r="A101" s="77"/>
      <c r="B101" s="40" t="s">
        <v>22</v>
      </c>
      <c r="C101" s="97">
        <v>158.4</v>
      </c>
      <c r="D101" s="97">
        <v>0</v>
      </c>
    </row>
    <row r="102" spans="1:5" s="94" customFormat="1" ht="12.75" x14ac:dyDescent="0.2">
      <c r="A102" s="77"/>
      <c r="B102" s="40" t="s">
        <v>23</v>
      </c>
      <c r="C102" s="97">
        <v>1.6</v>
      </c>
      <c r="D102" s="97">
        <v>0</v>
      </c>
    </row>
    <row r="103" spans="1:5" s="94" customFormat="1" ht="12.75" x14ac:dyDescent="0.2">
      <c r="A103" s="31"/>
      <c r="B103" s="32" t="s">
        <v>24</v>
      </c>
      <c r="C103" s="33">
        <f>SUM(C101:C102)</f>
        <v>160</v>
      </c>
      <c r="D103" s="33">
        <f>SUM(D101:D102)</f>
        <v>0</v>
      </c>
    </row>
    <row r="104" spans="1:5" s="94" customFormat="1" ht="12.75" x14ac:dyDescent="0.2">
      <c r="A104" s="31"/>
      <c r="B104" s="32" t="s">
        <v>17</v>
      </c>
      <c r="C104" s="33">
        <f>SUM(C93,C98,C103)</f>
        <v>45243.3</v>
      </c>
      <c r="D104" s="33">
        <f t="shared" ref="D104" si="7">SUM(D93,D98,D103)</f>
        <v>24665</v>
      </c>
    </row>
    <row r="105" spans="1:5" s="70" customFormat="1" x14ac:dyDescent="0.25">
      <c r="C105" s="79"/>
      <c r="D105" s="79"/>
    </row>
    <row r="106" spans="1:5" ht="15.75" x14ac:dyDescent="0.25">
      <c r="A106" s="121" t="s">
        <v>58</v>
      </c>
      <c r="B106" s="121"/>
      <c r="C106" s="121"/>
      <c r="D106" s="121"/>
    </row>
    <row r="107" spans="1:5" ht="15.75" x14ac:dyDescent="0.25">
      <c r="A107" s="122" t="s">
        <v>2</v>
      </c>
      <c r="B107" s="122"/>
      <c r="C107" s="122"/>
      <c r="D107" s="122"/>
    </row>
    <row r="108" spans="1:5" x14ac:dyDescent="0.25">
      <c r="A108" s="19"/>
      <c r="B108" s="42"/>
      <c r="C108" s="43"/>
    </row>
    <row r="109" spans="1:5" ht="29.25" customHeight="1" x14ac:dyDescent="0.25">
      <c r="A109" s="123" t="s">
        <v>80</v>
      </c>
      <c r="B109" s="123"/>
      <c r="C109" s="123"/>
      <c r="D109" s="123"/>
      <c r="E109" s="71"/>
    </row>
    <row r="110" spans="1:5" ht="15.75" x14ac:dyDescent="0.25">
      <c r="A110" s="44"/>
      <c r="B110" s="4"/>
      <c r="C110" s="4"/>
      <c r="D110" s="62"/>
    </row>
    <row r="111" spans="1:5" s="89" customFormat="1" ht="12" customHeight="1" x14ac:dyDescent="0.2">
      <c r="A111" s="124" t="s">
        <v>4</v>
      </c>
      <c r="B111" s="125" t="s">
        <v>5</v>
      </c>
      <c r="C111" s="126" t="s">
        <v>138</v>
      </c>
      <c r="D111" s="126" t="s">
        <v>122</v>
      </c>
    </row>
    <row r="112" spans="1:5" s="89" customFormat="1" ht="15" customHeight="1" x14ac:dyDescent="0.2">
      <c r="A112" s="124"/>
      <c r="B112" s="125"/>
      <c r="C112" s="126"/>
      <c r="D112" s="126"/>
    </row>
    <row r="113" spans="1:5" s="89" customFormat="1" ht="25.5" customHeight="1" x14ac:dyDescent="0.2">
      <c r="A113" s="124"/>
      <c r="B113" s="125"/>
      <c r="C113" s="126"/>
      <c r="D113" s="126"/>
    </row>
    <row r="114" spans="1:5" s="89" customFormat="1" ht="12" customHeight="1" x14ac:dyDescent="0.2">
      <c r="A114" s="5" t="s">
        <v>6</v>
      </c>
      <c r="B114" s="6">
        <v>2</v>
      </c>
      <c r="C114" s="5" t="s">
        <v>7</v>
      </c>
      <c r="D114" s="5" t="s">
        <v>14</v>
      </c>
    </row>
    <row r="115" spans="1:5" ht="24.75" customHeight="1" x14ac:dyDescent="0.25">
      <c r="A115" s="101"/>
      <c r="B115" s="141" t="s">
        <v>59</v>
      </c>
      <c r="C115" s="141"/>
      <c r="D115" s="141"/>
    </row>
    <row r="116" spans="1:5" s="103" customFormat="1" ht="76.5" x14ac:dyDescent="0.25">
      <c r="A116" s="7" t="s">
        <v>6</v>
      </c>
      <c r="B116" s="45" t="s">
        <v>60</v>
      </c>
      <c r="C116" s="9">
        <f>SUM(C117:C120)</f>
        <v>451872.7</v>
      </c>
      <c r="D116" s="9">
        <f>SUM(D117:D120)</f>
        <v>237837.30000000002</v>
      </c>
    </row>
    <row r="117" spans="1:5" s="105" customFormat="1" ht="25.5" x14ac:dyDescent="0.2">
      <c r="A117" s="7"/>
      <c r="B117" s="18" t="s">
        <v>139</v>
      </c>
      <c r="C117" s="9">
        <v>50751</v>
      </c>
      <c r="D117" s="9">
        <v>23560</v>
      </c>
    </row>
    <row r="118" spans="1:5" s="105" customFormat="1" ht="25.5" x14ac:dyDescent="0.2">
      <c r="A118" s="7"/>
      <c r="B118" s="18" t="s">
        <v>140</v>
      </c>
      <c r="C118" s="9">
        <v>289927.09999999998</v>
      </c>
      <c r="D118" s="9">
        <v>157188.70000000001</v>
      </c>
    </row>
    <row r="119" spans="1:5" s="105" customFormat="1" ht="28.5" customHeight="1" x14ac:dyDescent="0.2">
      <c r="A119" s="7"/>
      <c r="B119" s="18" t="s">
        <v>141</v>
      </c>
      <c r="C119" s="9">
        <v>68766.899999999994</v>
      </c>
      <c r="D119" s="9">
        <v>36692.6</v>
      </c>
    </row>
    <row r="120" spans="1:5" s="105" customFormat="1" ht="25.5" x14ac:dyDescent="0.2">
      <c r="A120" s="7"/>
      <c r="B120" s="46" t="s">
        <v>142</v>
      </c>
      <c r="C120" s="9">
        <v>42427.7</v>
      </c>
      <c r="D120" s="9">
        <v>20396</v>
      </c>
    </row>
    <row r="121" spans="1:5" s="107" customFormat="1" ht="18.75" customHeight="1" x14ac:dyDescent="0.2">
      <c r="A121" s="7" t="s">
        <v>21</v>
      </c>
      <c r="B121" s="46" t="s">
        <v>123</v>
      </c>
      <c r="C121" s="9">
        <v>6425.2</v>
      </c>
      <c r="D121" s="9">
        <v>793.18299999999999</v>
      </c>
      <c r="E121" s="106"/>
    </row>
    <row r="122" spans="1:5" s="107" customFormat="1" ht="24.75" customHeight="1" x14ac:dyDescent="0.2">
      <c r="A122" s="7" t="s">
        <v>7</v>
      </c>
      <c r="B122" s="81" t="s">
        <v>61</v>
      </c>
      <c r="C122" s="9">
        <f>SUM(C123:C124)</f>
        <v>3783</v>
      </c>
      <c r="D122" s="9">
        <f>SUM(D123:D124)</f>
        <v>3753.8</v>
      </c>
      <c r="E122" s="108"/>
    </row>
    <row r="123" spans="1:5" s="107" customFormat="1" ht="12.75" x14ac:dyDescent="0.2">
      <c r="A123" s="114"/>
      <c r="B123" s="87" t="s">
        <v>22</v>
      </c>
      <c r="C123" s="99">
        <v>3753.8</v>
      </c>
      <c r="D123" s="99">
        <v>3753.8</v>
      </c>
      <c r="E123" s="108"/>
    </row>
    <row r="124" spans="1:5" s="107" customFormat="1" ht="12.75" x14ac:dyDescent="0.2">
      <c r="A124" s="114"/>
      <c r="B124" s="87" t="s">
        <v>23</v>
      </c>
      <c r="C124" s="99">
        <v>29.2</v>
      </c>
      <c r="D124" s="99">
        <v>0</v>
      </c>
      <c r="E124" s="108"/>
    </row>
    <row r="125" spans="1:5" s="107" customFormat="1" ht="25.5" x14ac:dyDescent="0.2">
      <c r="A125" s="7" t="s">
        <v>14</v>
      </c>
      <c r="B125" s="46" t="s">
        <v>124</v>
      </c>
      <c r="C125" s="9">
        <v>50</v>
      </c>
      <c r="D125" s="9">
        <v>0</v>
      </c>
      <c r="E125" s="108"/>
    </row>
    <row r="126" spans="1:5" s="107" customFormat="1" ht="12.75" x14ac:dyDescent="0.2">
      <c r="A126" s="7" t="s">
        <v>8</v>
      </c>
      <c r="B126" s="46" t="s">
        <v>62</v>
      </c>
      <c r="C126" s="9">
        <v>0</v>
      </c>
      <c r="D126" s="9">
        <v>0</v>
      </c>
      <c r="E126" s="108"/>
    </row>
    <row r="127" spans="1:5" s="107" customFormat="1" ht="12.75" x14ac:dyDescent="0.2">
      <c r="A127" s="7" t="s">
        <v>9</v>
      </c>
      <c r="B127" s="47" t="s">
        <v>63</v>
      </c>
      <c r="C127" s="9">
        <v>110</v>
      </c>
      <c r="D127" s="9">
        <v>110</v>
      </c>
      <c r="E127" s="108"/>
    </row>
    <row r="128" spans="1:5" s="107" customFormat="1" ht="12.75" x14ac:dyDescent="0.2">
      <c r="A128" s="7" t="s">
        <v>10</v>
      </c>
      <c r="B128" s="46" t="s">
        <v>64</v>
      </c>
      <c r="C128" s="9">
        <f>836.5+21</f>
        <v>857.5</v>
      </c>
      <c r="D128" s="9">
        <v>386</v>
      </c>
      <c r="E128" s="108"/>
    </row>
    <row r="129" spans="1:5" s="111" customFormat="1" ht="12.75" x14ac:dyDescent="0.2">
      <c r="A129" s="7" t="s">
        <v>11</v>
      </c>
      <c r="B129" s="46" t="s">
        <v>65</v>
      </c>
      <c r="C129" s="9">
        <v>98.2</v>
      </c>
      <c r="D129" s="9">
        <v>95.472099999999998</v>
      </c>
      <c r="E129" s="109"/>
    </row>
    <row r="130" spans="1:5" s="111" customFormat="1" ht="51" x14ac:dyDescent="0.2">
      <c r="A130" s="7" t="s">
        <v>12</v>
      </c>
      <c r="B130" s="47" t="s">
        <v>143</v>
      </c>
      <c r="C130" s="9">
        <v>1414.6</v>
      </c>
      <c r="D130" s="9">
        <v>550</v>
      </c>
      <c r="E130" s="109"/>
    </row>
    <row r="131" spans="1:5" s="111" customFormat="1" ht="15.75" customHeight="1" x14ac:dyDescent="0.2">
      <c r="A131" s="7" t="s">
        <v>13</v>
      </c>
      <c r="B131" s="18" t="s">
        <v>144</v>
      </c>
      <c r="C131" s="9">
        <v>240</v>
      </c>
      <c r="D131" s="9">
        <v>0</v>
      </c>
      <c r="E131" s="109"/>
    </row>
    <row r="132" spans="1:5" s="111" customFormat="1" ht="51" x14ac:dyDescent="0.2">
      <c r="A132" s="7" t="s">
        <v>66</v>
      </c>
      <c r="B132" s="47" t="s">
        <v>145</v>
      </c>
      <c r="C132" s="9">
        <v>6608.5</v>
      </c>
      <c r="D132" s="9">
        <v>2682.7078099999999</v>
      </c>
      <c r="E132" s="109"/>
    </row>
    <row r="133" spans="1:5" s="111" customFormat="1" ht="25.5" x14ac:dyDescent="0.2">
      <c r="A133" s="7" t="s">
        <v>15</v>
      </c>
      <c r="B133" s="47" t="s">
        <v>67</v>
      </c>
      <c r="C133" s="9">
        <v>21224.2</v>
      </c>
      <c r="D133" s="9">
        <v>14390.225</v>
      </c>
      <c r="E133" s="110"/>
    </row>
    <row r="134" spans="1:5" s="111" customFormat="1" ht="27.75" customHeight="1" x14ac:dyDescent="0.2">
      <c r="A134" s="7" t="s">
        <v>68</v>
      </c>
      <c r="B134" s="83" t="s">
        <v>146</v>
      </c>
      <c r="C134" s="9">
        <v>1225.8</v>
      </c>
      <c r="D134" s="9">
        <v>1173.88672</v>
      </c>
      <c r="E134" s="110"/>
    </row>
    <row r="135" spans="1:5" s="111" customFormat="1" ht="24" x14ac:dyDescent="0.2">
      <c r="A135" s="7" t="s">
        <v>135</v>
      </c>
      <c r="B135" s="82" t="s">
        <v>147</v>
      </c>
      <c r="C135" s="9">
        <f>SUM(C136:C137)</f>
        <v>5050.5</v>
      </c>
      <c r="D135" s="9">
        <f>SUM(D136:D137)</f>
        <v>0</v>
      </c>
      <c r="E135" s="109"/>
    </row>
    <row r="136" spans="1:5" s="111" customFormat="1" ht="12.75" x14ac:dyDescent="0.2">
      <c r="A136" s="114"/>
      <c r="B136" s="88" t="s">
        <v>22</v>
      </c>
      <c r="C136" s="99">
        <v>5000</v>
      </c>
      <c r="D136" s="99">
        <v>0</v>
      </c>
      <c r="E136" s="109"/>
    </row>
    <row r="137" spans="1:5" s="111" customFormat="1" ht="12.75" x14ac:dyDescent="0.2">
      <c r="A137" s="114"/>
      <c r="B137" s="88" t="s">
        <v>23</v>
      </c>
      <c r="C137" s="99">
        <v>50.5</v>
      </c>
      <c r="D137" s="99">
        <v>0</v>
      </c>
      <c r="E137" s="109"/>
    </row>
    <row r="138" spans="1:5" s="111" customFormat="1" ht="12.75" x14ac:dyDescent="0.2">
      <c r="A138" s="31"/>
      <c r="B138" s="32" t="s">
        <v>24</v>
      </c>
      <c r="C138" s="33">
        <f>SUM(C116,C121,C122,C125,C126,C127,C128,C129,C130,C131,C132,C133,C134,C135)</f>
        <v>498960.2</v>
      </c>
      <c r="D138" s="33">
        <f>SUM(D116,D121,D122,D125,D126,D127,D128,D129,D130,D131,D132,D133,D134,D135)</f>
        <v>261772.57463000002</v>
      </c>
      <c r="E138" s="109"/>
    </row>
    <row r="139" spans="1:5" s="111" customFormat="1" ht="23.25" customHeight="1" x14ac:dyDescent="0.2">
      <c r="A139" s="84"/>
      <c r="B139" s="116" t="s">
        <v>70</v>
      </c>
      <c r="C139" s="116"/>
      <c r="D139" s="116"/>
      <c r="E139" s="109"/>
    </row>
    <row r="140" spans="1:5" x14ac:dyDescent="0.25">
      <c r="A140" s="7"/>
      <c r="B140" s="18" t="s">
        <v>71</v>
      </c>
      <c r="C140" s="9">
        <v>13273.1</v>
      </c>
      <c r="D140" s="9">
        <v>4878.4889999999996</v>
      </c>
      <c r="E140" s="102"/>
    </row>
    <row r="141" spans="1:5" s="103" customFormat="1" ht="25.5" customHeight="1" x14ac:dyDescent="0.25">
      <c r="A141" s="7"/>
      <c r="B141" s="112" t="s">
        <v>148</v>
      </c>
      <c r="C141" s="9">
        <v>93506</v>
      </c>
      <c r="D141" s="9">
        <v>39805.1</v>
      </c>
      <c r="E141" s="104"/>
    </row>
    <row r="142" spans="1:5" s="103" customFormat="1" ht="15" customHeight="1" x14ac:dyDescent="0.25">
      <c r="A142" s="7"/>
      <c r="B142" s="112" t="s">
        <v>149</v>
      </c>
      <c r="C142" s="9">
        <v>9617.9</v>
      </c>
      <c r="D142" s="9">
        <v>2902.2</v>
      </c>
      <c r="E142" s="113"/>
    </row>
    <row r="143" spans="1:5" s="103" customFormat="1" ht="25.5" x14ac:dyDescent="0.25">
      <c r="A143" s="7"/>
      <c r="B143" s="18" t="s">
        <v>150</v>
      </c>
      <c r="C143" s="9">
        <v>12047.4</v>
      </c>
      <c r="D143" s="9">
        <v>5076.8</v>
      </c>
      <c r="E143" s="113"/>
    </row>
    <row r="144" spans="1:5" s="107" customFormat="1" ht="17.25" customHeight="1" x14ac:dyDescent="0.25">
      <c r="A144" s="7"/>
      <c r="B144" s="112" t="s">
        <v>72</v>
      </c>
      <c r="C144" s="9">
        <v>60058.6</v>
      </c>
      <c r="D144" s="9">
        <v>29428.6</v>
      </c>
      <c r="E144" s="113"/>
    </row>
    <row r="145" spans="1:5" s="107" customFormat="1" ht="17.25" customHeight="1" x14ac:dyDescent="0.25">
      <c r="A145" s="7"/>
      <c r="B145" s="18" t="s">
        <v>73</v>
      </c>
      <c r="C145" s="9">
        <v>14357.4</v>
      </c>
      <c r="D145" s="9">
        <v>7206.4</v>
      </c>
      <c r="E145" s="113"/>
    </row>
    <row r="146" spans="1:5" s="107" customFormat="1" ht="17.25" customHeight="1" x14ac:dyDescent="0.25">
      <c r="A146" s="7"/>
      <c r="B146" s="18" t="s">
        <v>74</v>
      </c>
      <c r="C146" s="9">
        <v>28611.4</v>
      </c>
      <c r="D146" s="9">
        <v>15852.3</v>
      </c>
      <c r="E146" s="113"/>
    </row>
    <row r="147" spans="1:5" s="111" customFormat="1" ht="12.75" x14ac:dyDescent="0.2">
      <c r="A147" s="31"/>
      <c r="B147" s="32" t="s">
        <v>24</v>
      </c>
      <c r="C147" s="33">
        <f>SUM(C140:C146)</f>
        <v>231471.8</v>
      </c>
      <c r="D147" s="33">
        <f>SUM(D140:D146)</f>
        <v>105149.889</v>
      </c>
    </row>
    <row r="148" spans="1:5" x14ac:dyDescent="0.25">
      <c r="A148" s="31"/>
      <c r="B148" s="32" t="s">
        <v>17</v>
      </c>
      <c r="C148" s="33">
        <f>SUM(C138,C147,)</f>
        <v>730432</v>
      </c>
      <c r="D148" s="33">
        <f>SUM(D138,D147,)</f>
        <v>366922.46363000001</v>
      </c>
    </row>
    <row r="149" spans="1:5" x14ac:dyDescent="0.25">
      <c r="A149" s="13"/>
      <c r="B149" s="14"/>
      <c r="C149" s="15"/>
      <c r="D149" s="15"/>
    </row>
    <row r="150" spans="1:5" ht="35.25" customHeight="1" x14ac:dyDescent="0.25">
      <c r="A150" s="123" t="s">
        <v>75</v>
      </c>
      <c r="B150" s="123"/>
      <c r="C150" s="123"/>
      <c r="D150" s="123"/>
    </row>
    <row r="151" spans="1:5" x14ac:dyDescent="0.25">
      <c r="A151" s="17"/>
      <c r="B151" s="17"/>
      <c r="C151" s="17"/>
      <c r="D151" s="17"/>
    </row>
    <row r="152" spans="1:5" s="111" customFormat="1" ht="14.25" customHeight="1" x14ac:dyDescent="0.2">
      <c r="A152" s="85"/>
      <c r="B152" s="117" t="s">
        <v>76</v>
      </c>
      <c r="C152" s="118"/>
      <c r="D152" s="118"/>
    </row>
    <row r="153" spans="1:5" s="107" customFormat="1" ht="12.75" x14ac:dyDescent="0.2">
      <c r="A153" s="7" t="s">
        <v>6</v>
      </c>
      <c r="B153" s="18" t="s">
        <v>77</v>
      </c>
      <c r="C153" s="9">
        <v>1157.5999999999999</v>
      </c>
      <c r="D153" s="9">
        <v>797.6</v>
      </c>
    </row>
    <row r="154" spans="1:5" s="107" customFormat="1" ht="25.5" x14ac:dyDescent="0.2">
      <c r="A154" s="7" t="s">
        <v>21</v>
      </c>
      <c r="B154" s="48" t="s">
        <v>67</v>
      </c>
      <c r="C154" s="9">
        <v>600</v>
      </c>
      <c r="D154" s="9">
        <v>193</v>
      </c>
    </row>
    <row r="155" spans="1:5" s="107" customFormat="1" ht="63.75" hidden="1" x14ac:dyDescent="0.2">
      <c r="A155" s="7" t="s">
        <v>7</v>
      </c>
      <c r="B155" s="48" t="s">
        <v>151</v>
      </c>
      <c r="C155" s="9">
        <v>0</v>
      </c>
      <c r="D155" s="9">
        <v>0</v>
      </c>
    </row>
    <row r="156" spans="1:5" s="107" customFormat="1" ht="25.5" hidden="1" x14ac:dyDescent="0.2">
      <c r="A156" s="7" t="s">
        <v>14</v>
      </c>
      <c r="B156" s="48" t="s">
        <v>78</v>
      </c>
      <c r="C156" s="9"/>
      <c r="D156" s="9"/>
    </row>
    <row r="157" spans="1:5" s="89" customFormat="1" ht="12.75" x14ac:dyDescent="0.2">
      <c r="A157" s="31"/>
      <c r="B157" s="32" t="s">
        <v>24</v>
      </c>
      <c r="C157" s="33">
        <f>SUM(C153:C156)</f>
        <v>1757.6</v>
      </c>
      <c r="D157" s="33">
        <f>SUM(D153:D156)</f>
        <v>990.6</v>
      </c>
    </row>
    <row r="158" spans="1:5" s="89" customFormat="1" ht="15" customHeight="1" x14ac:dyDescent="0.2">
      <c r="A158" s="84"/>
      <c r="B158" s="119" t="s">
        <v>70</v>
      </c>
      <c r="C158" s="120"/>
      <c r="D158" s="120"/>
    </row>
    <row r="159" spans="1:5" s="103" customFormat="1" ht="25.5" customHeight="1" x14ac:dyDescent="0.25">
      <c r="A159" s="7" t="s">
        <v>6</v>
      </c>
      <c r="B159" s="115" t="s">
        <v>79</v>
      </c>
      <c r="C159" s="9">
        <v>21269.4</v>
      </c>
      <c r="D159" s="9">
        <v>9631.1</v>
      </c>
    </row>
    <row r="160" spans="1:5" x14ac:dyDescent="0.25">
      <c r="A160" s="31"/>
      <c r="B160" s="32" t="s">
        <v>24</v>
      </c>
      <c r="C160" s="33">
        <f>SUM(C159:C159)</f>
        <v>21269.4</v>
      </c>
      <c r="D160" s="33">
        <f>SUM(D159:D159)</f>
        <v>9631.1</v>
      </c>
    </row>
    <row r="161" spans="1:5" s="65" customFormat="1" x14ac:dyDescent="0.25">
      <c r="A161" s="31"/>
      <c r="B161" s="32" t="s">
        <v>17</v>
      </c>
      <c r="C161" s="33">
        <f>SUM(C157,C160)</f>
        <v>23027</v>
      </c>
      <c r="D161" s="33">
        <f>SUM(D157,D160)</f>
        <v>10621.7</v>
      </c>
    </row>
    <row r="162" spans="1:5" x14ac:dyDescent="0.25">
      <c r="A162" s="145"/>
      <c r="B162" s="145"/>
    </row>
    <row r="163" spans="1:5" x14ac:dyDescent="0.25">
      <c r="A163" s="57"/>
      <c r="B163" s="58" t="s">
        <v>119</v>
      </c>
      <c r="C163" s="59">
        <f>SUM(C14,C29,C42,C65,C70,C85,C104,C148,C161)</f>
        <v>1098853.2</v>
      </c>
      <c r="D163" s="59">
        <f>SUM(D14,D29,D42,D65,D70,D85,D104,D148,D161)</f>
        <v>556841.46363000001</v>
      </c>
      <c r="E163" s="41"/>
    </row>
    <row r="164" spans="1:5" ht="30" customHeight="1" x14ac:dyDescent="0.25">
      <c r="A164" s="56"/>
      <c r="B164" s="56"/>
      <c r="E164" s="70"/>
    </row>
    <row r="165" spans="1:5" ht="15" customHeight="1" x14ac:dyDescent="0.25">
      <c r="A165" s="49"/>
      <c r="B165" s="144" t="s">
        <v>126</v>
      </c>
      <c r="C165" s="144"/>
    </row>
    <row r="166" spans="1:5" ht="10.5" customHeight="1" x14ac:dyDescent="0.25">
      <c r="B166" s="50" t="s">
        <v>81</v>
      </c>
    </row>
    <row r="167" spans="1:5" x14ac:dyDescent="0.25">
      <c r="B167" t="s">
        <v>152</v>
      </c>
    </row>
    <row r="168" spans="1:5" x14ac:dyDescent="0.25">
      <c r="C168" s="80"/>
    </row>
    <row r="169" spans="1:5" x14ac:dyDescent="0.25">
      <c r="C169" s="80"/>
    </row>
    <row r="170" spans="1:5" x14ac:dyDescent="0.25">
      <c r="C170" s="80"/>
      <c r="D170" s="80"/>
    </row>
    <row r="171" spans="1:5" x14ac:dyDescent="0.25">
      <c r="C171" s="86"/>
      <c r="D171" s="86"/>
    </row>
    <row r="172" spans="1:5" x14ac:dyDescent="0.25">
      <c r="C172" s="80"/>
    </row>
  </sheetData>
  <mergeCells count="45">
    <mergeCell ref="A1:D1"/>
    <mergeCell ref="A2:D2"/>
    <mergeCell ref="A16:D16"/>
    <mergeCell ref="A9:A11"/>
    <mergeCell ref="B9:B11"/>
    <mergeCell ref="A4:D4"/>
    <mergeCell ref="A5:D5"/>
    <mergeCell ref="B33:D33"/>
    <mergeCell ref="B36:D36"/>
    <mergeCell ref="B39:D39"/>
    <mergeCell ref="B165:C165"/>
    <mergeCell ref="A162:B162"/>
    <mergeCell ref="B115:D115"/>
    <mergeCell ref="A73:D73"/>
    <mergeCell ref="A74:D74"/>
    <mergeCell ref="A7:D7"/>
    <mergeCell ref="C9:C11"/>
    <mergeCell ref="D9:D11"/>
    <mergeCell ref="A31:D31"/>
    <mergeCell ref="A18:D18"/>
    <mergeCell ref="B21:D21"/>
    <mergeCell ref="B25:D25"/>
    <mergeCell ref="B89:D89"/>
    <mergeCell ref="B94:D94"/>
    <mergeCell ref="B99:D99"/>
    <mergeCell ref="A44:D44"/>
    <mergeCell ref="A67:D67"/>
    <mergeCell ref="A76:D76"/>
    <mergeCell ref="D78:D81"/>
    <mergeCell ref="B83:D83"/>
    <mergeCell ref="A87:D87"/>
    <mergeCell ref="A78:A81"/>
    <mergeCell ref="B78:B81"/>
    <mergeCell ref="C78:C81"/>
    <mergeCell ref="B139:D139"/>
    <mergeCell ref="B152:D152"/>
    <mergeCell ref="B158:D158"/>
    <mergeCell ref="A106:D106"/>
    <mergeCell ref="A107:D107"/>
    <mergeCell ref="A109:D109"/>
    <mergeCell ref="A150:D150"/>
    <mergeCell ref="A111:A113"/>
    <mergeCell ref="B111:B113"/>
    <mergeCell ref="C111:C113"/>
    <mergeCell ref="D111:D113"/>
  </mergeCells>
  <pageMargins left="0.70866141732283472" right="0.3" top="0.69" bottom="0.63" header="0.31496062992125984" footer="0.31496062992125984"/>
  <pageSetup paperSize="9" scale="80" fitToHeight="6" orientation="portrait" horizontalDpi="180" verticalDpi="180" r:id="rId1"/>
  <rowBreaks count="1" manualBreakCount="1">
    <brk id="10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5" workbookViewId="0">
      <selection activeCell="N29" sqref="N29"/>
    </sheetView>
  </sheetViews>
  <sheetFormatPr defaultRowHeight="15" x14ac:dyDescent="0.25"/>
  <cols>
    <col min="1" max="1" width="34.28515625" customWidth="1"/>
    <col min="2" max="2" width="26.140625" customWidth="1"/>
    <col min="3" max="3" width="17.28515625" customWidth="1"/>
    <col min="4" max="4" width="3" bestFit="1" customWidth="1"/>
    <col min="5" max="5" width="3.28515625" bestFit="1" customWidth="1"/>
    <col min="6" max="6" width="3" bestFit="1" customWidth="1"/>
    <col min="7" max="12" width="3.28515625" bestFit="1" customWidth="1"/>
  </cols>
  <sheetData>
    <row r="1" spans="1:14" ht="15.75" x14ac:dyDescent="0.25">
      <c r="A1" s="54" t="s">
        <v>82</v>
      </c>
      <c r="B1" s="54" t="s">
        <v>83</v>
      </c>
      <c r="C1" s="54" t="s">
        <v>84</v>
      </c>
      <c r="D1" s="52" t="s">
        <v>101</v>
      </c>
      <c r="E1" s="52" t="s">
        <v>102</v>
      </c>
      <c r="F1" s="52" t="s">
        <v>103</v>
      </c>
      <c r="G1" s="52" t="s">
        <v>104</v>
      </c>
      <c r="H1" s="52" t="s">
        <v>105</v>
      </c>
      <c r="I1" s="52" t="s">
        <v>106</v>
      </c>
      <c r="J1" s="52" t="s">
        <v>107</v>
      </c>
      <c r="K1" s="52" t="s">
        <v>108</v>
      </c>
      <c r="L1" s="52" t="s">
        <v>109</v>
      </c>
      <c r="M1" s="51"/>
      <c r="N1" s="51"/>
    </row>
    <row r="2" spans="1:14" ht="15" customHeight="1" x14ac:dyDescent="0.25">
      <c r="A2" s="164" t="s">
        <v>85</v>
      </c>
      <c r="B2" s="159" t="s">
        <v>86</v>
      </c>
      <c r="C2" s="155">
        <v>10</v>
      </c>
      <c r="D2" s="162">
        <v>10</v>
      </c>
      <c r="E2" s="162">
        <v>10</v>
      </c>
      <c r="F2" s="162">
        <v>10</v>
      </c>
      <c r="G2" s="162">
        <v>10</v>
      </c>
      <c r="H2" s="162">
        <v>10</v>
      </c>
      <c r="I2" s="162">
        <v>10</v>
      </c>
      <c r="J2" s="162">
        <v>10</v>
      </c>
      <c r="K2" s="162">
        <v>10</v>
      </c>
      <c r="L2" s="162">
        <v>10</v>
      </c>
    </row>
    <row r="3" spans="1:14" ht="15" customHeight="1" x14ac:dyDescent="0.25">
      <c r="A3" s="164"/>
      <c r="B3" s="160"/>
      <c r="C3" s="155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5" customHeight="1" x14ac:dyDescent="0.25">
      <c r="A4" s="164"/>
      <c r="B4" s="160"/>
      <c r="C4" s="155"/>
      <c r="D4" s="162"/>
      <c r="E4" s="162"/>
      <c r="F4" s="162"/>
      <c r="G4" s="162"/>
      <c r="H4" s="162"/>
      <c r="I4" s="162"/>
      <c r="J4" s="162"/>
      <c r="K4" s="162"/>
      <c r="L4" s="162"/>
    </row>
    <row r="5" spans="1:14" ht="15.75" customHeight="1" x14ac:dyDescent="0.25">
      <c r="A5" s="164"/>
      <c r="B5" s="161"/>
      <c r="C5" s="155"/>
      <c r="D5" s="162"/>
      <c r="E5" s="162"/>
      <c r="F5" s="162"/>
      <c r="G5" s="162"/>
      <c r="H5" s="162"/>
      <c r="I5" s="162"/>
      <c r="J5" s="162"/>
      <c r="K5" s="162"/>
      <c r="L5" s="162"/>
    </row>
    <row r="6" spans="1:14" ht="32.25" customHeight="1" x14ac:dyDescent="0.25">
      <c r="A6" s="164"/>
      <c r="B6" s="55" t="s">
        <v>87</v>
      </c>
      <c r="C6" s="155"/>
      <c r="D6" s="162"/>
      <c r="E6" s="162"/>
      <c r="F6" s="162"/>
      <c r="G6" s="162"/>
      <c r="H6" s="162"/>
      <c r="I6" s="162"/>
      <c r="J6" s="162"/>
      <c r="K6" s="162"/>
      <c r="L6" s="162"/>
    </row>
    <row r="7" spans="1:14" x14ac:dyDescent="0.25">
      <c r="A7" s="164" t="s">
        <v>88</v>
      </c>
      <c r="B7" s="165" t="s">
        <v>89</v>
      </c>
      <c r="C7" s="155">
        <v>20</v>
      </c>
      <c r="D7" s="163">
        <v>20</v>
      </c>
      <c r="E7" s="163">
        <v>20</v>
      </c>
      <c r="F7" s="162">
        <v>20</v>
      </c>
      <c r="G7" s="163">
        <v>20</v>
      </c>
      <c r="H7" s="162">
        <v>20</v>
      </c>
      <c r="I7" s="163">
        <v>20</v>
      </c>
      <c r="J7" s="163">
        <v>20</v>
      </c>
      <c r="K7" s="163">
        <v>20</v>
      </c>
      <c r="L7" s="163">
        <v>20</v>
      </c>
    </row>
    <row r="8" spans="1:14" ht="32.25" customHeight="1" x14ac:dyDescent="0.25">
      <c r="A8" s="164"/>
      <c r="B8" s="165"/>
      <c r="C8" s="155"/>
      <c r="D8" s="163"/>
      <c r="E8" s="163"/>
      <c r="F8" s="162"/>
      <c r="G8" s="163"/>
      <c r="H8" s="162"/>
      <c r="I8" s="163"/>
      <c r="J8" s="163"/>
      <c r="K8" s="163"/>
      <c r="L8" s="163"/>
    </row>
    <row r="9" spans="1:14" ht="23.25" customHeight="1" x14ac:dyDescent="0.25">
      <c r="A9" s="164"/>
      <c r="B9" s="165"/>
      <c r="C9" s="155"/>
      <c r="D9" s="163"/>
      <c r="E9" s="163"/>
      <c r="F9" s="162"/>
      <c r="G9" s="163"/>
      <c r="H9" s="162"/>
      <c r="I9" s="163"/>
      <c r="J9" s="163"/>
      <c r="K9" s="163"/>
      <c r="L9" s="163"/>
    </row>
    <row r="10" spans="1:14" ht="15" customHeight="1" x14ac:dyDescent="0.25">
      <c r="A10" s="164" t="s">
        <v>90</v>
      </c>
      <c r="B10" s="165" t="s">
        <v>91</v>
      </c>
      <c r="C10" s="155">
        <v>15</v>
      </c>
      <c r="D10" s="155">
        <v>0</v>
      </c>
      <c r="E10" s="155">
        <v>15</v>
      </c>
      <c r="F10" s="155">
        <v>0</v>
      </c>
      <c r="G10" s="155">
        <v>15</v>
      </c>
      <c r="H10" s="155">
        <v>15</v>
      </c>
      <c r="I10" s="155">
        <v>15</v>
      </c>
      <c r="J10" s="155">
        <v>15</v>
      </c>
      <c r="K10" s="155">
        <v>15</v>
      </c>
      <c r="L10" s="155">
        <v>15</v>
      </c>
    </row>
    <row r="11" spans="1:14" ht="15.75" customHeight="1" x14ac:dyDescent="0.25">
      <c r="A11" s="164"/>
      <c r="B11" s="16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4" ht="15.75" customHeight="1" x14ac:dyDescent="0.25">
      <c r="A12" s="164"/>
      <c r="B12" s="16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4" ht="57" customHeight="1" x14ac:dyDescent="0.25">
      <c r="A13" s="164"/>
      <c r="B13" s="16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4" ht="15" customHeight="1" x14ac:dyDescent="0.25">
      <c r="A14" s="164" t="s">
        <v>92</v>
      </c>
      <c r="B14" s="165" t="s">
        <v>93</v>
      </c>
      <c r="C14" s="155">
        <v>5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</row>
    <row r="15" spans="1:14" ht="15.75" customHeight="1" x14ac:dyDescent="0.25">
      <c r="A15" s="164"/>
      <c r="B15" s="165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4" ht="39" customHeight="1" x14ac:dyDescent="0.25">
      <c r="A16" s="164"/>
      <c r="B16" s="16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ht="15" customHeight="1" x14ac:dyDescent="0.25">
      <c r="A17" s="164" t="s">
        <v>94</v>
      </c>
      <c r="B17" s="165" t="s">
        <v>95</v>
      </c>
      <c r="C17" s="155">
        <v>15</v>
      </c>
      <c r="D17" s="155">
        <v>0</v>
      </c>
      <c r="E17" s="155">
        <v>15</v>
      </c>
      <c r="F17" s="155">
        <v>0</v>
      </c>
      <c r="G17" s="155">
        <v>15</v>
      </c>
      <c r="H17" s="155">
        <v>15</v>
      </c>
      <c r="I17" s="155">
        <v>15</v>
      </c>
      <c r="J17" s="155">
        <v>15</v>
      </c>
      <c r="K17" s="155">
        <v>15</v>
      </c>
      <c r="L17" s="155">
        <v>15</v>
      </c>
    </row>
    <row r="18" spans="1:12" ht="39" customHeight="1" x14ac:dyDescent="0.25">
      <c r="A18" s="164"/>
      <c r="B18" s="16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2" ht="15.75" hidden="1" customHeight="1" x14ac:dyDescent="0.25">
      <c r="A19" s="164"/>
      <c r="B19" s="16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1:12" ht="53.25" customHeight="1" x14ac:dyDescent="0.25">
      <c r="A20" s="164"/>
      <c r="B20" s="165"/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1:12" ht="15" customHeight="1" x14ac:dyDescent="0.25">
      <c r="A21" s="164" t="s">
        <v>96</v>
      </c>
      <c r="B21" s="165" t="s">
        <v>93</v>
      </c>
      <c r="C21" s="155">
        <v>5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</row>
    <row r="22" spans="1:12" ht="15.75" customHeight="1" x14ac:dyDescent="0.25">
      <c r="A22" s="164"/>
      <c r="B22" s="165"/>
      <c r="C22" s="155"/>
      <c r="D22" s="155"/>
      <c r="E22" s="155"/>
      <c r="F22" s="155"/>
      <c r="G22" s="155"/>
      <c r="H22" s="155"/>
      <c r="I22" s="155"/>
      <c r="J22" s="155"/>
      <c r="K22" s="155"/>
      <c r="L22" s="155"/>
    </row>
    <row r="23" spans="1:12" ht="26.25" customHeight="1" x14ac:dyDescent="0.25">
      <c r="A23" s="164"/>
      <c r="B23" s="16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12" ht="15" customHeight="1" x14ac:dyDescent="0.25">
      <c r="A24" s="166" t="s">
        <v>97</v>
      </c>
      <c r="B24" s="165" t="s">
        <v>98</v>
      </c>
      <c r="C24" s="155">
        <v>15</v>
      </c>
      <c r="D24" s="155">
        <v>0</v>
      </c>
      <c r="E24" s="155">
        <v>15</v>
      </c>
      <c r="F24" s="155">
        <v>0</v>
      </c>
      <c r="G24" s="155">
        <v>15</v>
      </c>
      <c r="H24" s="155">
        <v>15</v>
      </c>
      <c r="I24" s="155">
        <v>15</v>
      </c>
      <c r="J24" s="155">
        <v>15</v>
      </c>
      <c r="K24" s="155">
        <v>15</v>
      </c>
      <c r="L24" s="155">
        <v>15</v>
      </c>
    </row>
    <row r="25" spans="1:12" ht="15.75" customHeight="1" x14ac:dyDescent="0.25">
      <c r="A25" s="166"/>
      <c r="B25" s="165"/>
      <c r="C25" s="155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1:12" ht="40.5" customHeight="1" x14ac:dyDescent="0.25">
      <c r="A26" s="166"/>
      <c r="B26" s="165"/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1:12" ht="15" customHeight="1" x14ac:dyDescent="0.25">
      <c r="A27" s="164" t="s">
        <v>99</v>
      </c>
      <c r="B27" s="165" t="s">
        <v>98</v>
      </c>
      <c r="C27" s="155">
        <v>15</v>
      </c>
      <c r="D27" s="155">
        <v>0</v>
      </c>
      <c r="E27" s="155">
        <v>15</v>
      </c>
      <c r="F27" s="155">
        <v>0</v>
      </c>
      <c r="G27" s="155">
        <v>15</v>
      </c>
      <c r="H27" s="155">
        <v>15</v>
      </c>
      <c r="I27" s="155">
        <v>15</v>
      </c>
      <c r="J27" s="155">
        <v>15</v>
      </c>
      <c r="K27" s="155">
        <v>15</v>
      </c>
      <c r="L27" s="155">
        <v>15</v>
      </c>
    </row>
    <row r="28" spans="1:12" ht="67.5" customHeight="1" x14ac:dyDescent="0.25">
      <c r="A28" s="164"/>
      <c r="B28" s="165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1:12" x14ac:dyDescent="0.25">
      <c r="A29" s="156" t="s">
        <v>100</v>
      </c>
      <c r="B29" s="157"/>
      <c r="C29" s="158"/>
      <c r="D29" s="53">
        <f>SUM(D2:D28)</f>
        <v>30</v>
      </c>
      <c r="E29" s="53">
        <f t="shared" ref="E29:L29" si="0">SUM(E2:E28)</f>
        <v>90</v>
      </c>
      <c r="F29" s="53">
        <f t="shared" si="0"/>
        <v>30</v>
      </c>
      <c r="G29" s="53">
        <f t="shared" si="0"/>
        <v>90</v>
      </c>
      <c r="H29" s="53">
        <f t="shared" si="0"/>
        <v>90</v>
      </c>
      <c r="I29" s="53">
        <f t="shared" si="0"/>
        <v>90</v>
      </c>
      <c r="J29" s="53">
        <f t="shared" si="0"/>
        <v>90</v>
      </c>
      <c r="K29" s="53">
        <f t="shared" si="0"/>
        <v>90</v>
      </c>
      <c r="L29" s="53">
        <f t="shared" si="0"/>
        <v>90</v>
      </c>
    </row>
    <row r="31" spans="1:12" ht="30" customHeight="1" x14ac:dyDescent="0.25">
      <c r="A31" s="154" t="s">
        <v>118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</row>
    <row r="32" spans="1:12" x14ac:dyDescent="0.25">
      <c r="A32" s="153" t="s">
        <v>117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 x14ac:dyDescent="0.25">
      <c r="A33" s="153" t="s">
        <v>110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spans="1:12" x14ac:dyDescent="0.25">
      <c r="A34" s="153" t="s">
        <v>116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12" x14ac:dyDescent="0.25">
      <c r="A35" s="153" t="s">
        <v>115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</row>
    <row r="36" spans="1:12" x14ac:dyDescent="0.25">
      <c r="A36" s="153" t="s">
        <v>114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</row>
    <row r="37" spans="1:12" x14ac:dyDescent="0.25">
      <c r="A37" s="153" t="s">
        <v>113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2" x14ac:dyDescent="0.25">
      <c r="A38" s="153" t="s">
        <v>112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1:12" x14ac:dyDescent="0.25">
      <c r="A39" s="153" t="s">
        <v>111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1:12" x14ac:dyDescent="0.2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x14ac:dyDescent="0.2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  <row r="42" spans="1:12" x14ac:dyDescent="0.2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2" x14ac:dyDescent="0.2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x14ac:dyDescent="0.2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2" x14ac:dyDescent="0.2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2" x14ac:dyDescent="0.2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2" x14ac:dyDescent="0.2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2" x14ac:dyDescent="0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1:12" x14ac:dyDescent="0.2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1:12" x14ac:dyDescent="0.2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1:12" x14ac:dyDescent="0.2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</sheetData>
  <mergeCells count="118">
    <mergeCell ref="A27:A28"/>
    <mergeCell ref="B27:B28"/>
    <mergeCell ref="D2:D6"/>
    <mergeCell ref="E2:E6"/>
    <mergeCell ref="F2:F6"/>
    <mergeCell ref="G2:G6"/>
    <mergeCell ref="C21:C23"/>
    <mergeCell ref="C24:C26"/>
    <mergeCell ref="C27:C28"/>
    <mergeCell ref="G7:G9"/>
    <mergeCell ref="A17:A20"/>
    <mergeCell ref="B17:B20"/>
    <mergeCell ref="A21:A23"/>
    <mergeCell ref="B21:B23"/>
    <mergeCell ref="A24:A26"/>
    <mergeCell ref="B24:B26"/>
    <mergeCell ref="A2:A6"/>
    <mergeCell ref="A7:A9"/>
    <mergeCell ref="B7:B9"/>
    <mergeCell ref="A10:A13"/>
    <mergeCell ref="B10:B13"/>
    <mergeCell ref="A14:A16"/>
    <mergeCell ref="B14:B16"/>
    <mergeCell ref="D14:D16"/>
    <mergeCell ref="H7:H9"/>
    <mergeCell ref="I7:I9"/>
    <mergeCell ref="J7:J9"/>
    <mergeCell ref="K7:K9"/>
    <mergeCell ref="L7:L9"/>
    <mergeCell ref="C7:C9"/>
    <mergeCell ref="C2:C6"/>
    <mergeCell ref="C10:C13"/>
    <mergeCell ref="C17:C20"/>
    <mergeCell ref="C14:C16"/>
    <mergeCell ref="D7:D9"/>
    <mergeCell ref="E7:E9"/>
    <mergeCell ref="F7:F9"/>
    <mergeCell ref="H2:H6"/>
    <mergeCell ref="I2:I6"/>
    <mergeCell ref="J2:J6"/>
    <mergeCell ref="K2:K6"/>
    <mergeCell ref="L2:L6"/>
    <mergeCell ref="J14:J16"/>
    <mergeCell ref="K14:K16"/>
    <mergeCell ref="L14:L16"/>
    <mergeCell ref="J10:J13"/>
    <mergeCell ref="K10:K13"/>
    <mergeCell ref="L10:L13"/>
    <mergeCell ref="E14:E16"/>
    <mergeCell ref="F14:F16"/>
    <mergeCell ref="G14:G16"/>
    <mergeCell ref="H14:H16"/>
    <mergeCell ref="I14:I16"/>
    <mergeCell ref="D10:D13"/>
    <mergeCell ref="E10:E13"/>
    <mergeCell ref="F10:F13"/>
    <mergeCell ref="G10:G13"/>
    <mergeCell ref="H10:H13"/>
    <mergeCell ref="I10:I13"/>
    <mergeCell ref="K17:K20"/>
    <mergeCell ref="L17:L20"/>
    <mergeCell ref="D21:D23"/>
    <mergeCell ref="E21:E23"/>
    <mergeCell ref="F21:F23"/>
    <mergeCell ref="G21:G23"/>
    <mergeCell ref="H21:H23"/>
    <mergeCell ref="I21:I23"/>
    <mergeCell ref="D17:D20"/>
    <mergeCell ref="E17:E20"/>
    <mergeCell ref="F17:F20"/>
    <mergeCell ref="G17:G20"/>
    <mergeCell ref="H17:H20"/>
    <mergeCell ref="I17:I20"/>
    <mergeCell ref="J27:J28"/>
    <mergeCell ref="K27:K28"/>
    <mergeCell ref="L27:L28"/>
    <mergeCell ref="A29:C29"/>
    <mergeCell ref="B2:B5"/>
    <mergeCell ref="J24:J26"/>
    <mergeCell ref="K24:K26"/>
    <mergeCell ref="L24:L26"/>
    <mergeCell ref="D27:D28"/>
    <mergeCell ref="E27:E28"/>
    <mergeCell ref="F27:F28"/>
    <mergeCell ref="G27:G28"/>
    <mergeCell ref="H27:H28"/>
    <mergeCell ref="I27:I28"/>
    <mergeCell ref="J21:J23"/>
    <mergeCell ref="K21:K23"/>
    <mergeCell ref="L21:L23"/>
    <mergeCell ref="D24:D26"/>
    <mergeCell ref="E24:E26"/>
    <mergeCell ref="F24:F26"/>
    <mergeCell ref="G24:G26"/>
    <mergeCell ref="H24:H26"/>
    <mergeCell ref="I24:I26"/>
    <mergeCell ref="J17:J20"/>
    <mergeCell ref="A37:L37"/>
    <mergeCell ref="A38:L38"/>
    <mergeCell ref="A39:L39"/>
    <mergeCell ref="A40:L40"/>
    <mergeCell ref="A41:L41"/>
    <mergeCell ref="A42:L42"/>
    <mergeCell ref="A31:L31"/>
    <mergeCell ref="A32:L32"/>
    <mergeCell ref="A33:L33"/>
    <mergeCell ref="A34:L34"/>
    <mergeCell ref="A35:L35"/>
    <mergeCell ref="A36:L36"/>
    <mergeCell ref="A49:L49"/>
    <mergeCell ref="A50:L50"/>
    <mergeCell ref="A51:L51"/>
    <mergeCell ref="A43:L43"/>
    <mergeCell ref="A44:L44"/>
    <mergeCell ref="A45:L45"/>
    <mergeCell ref="A46:L46"/>
    <mergeCell ref="A47:L47"/>
    <mergeCell ref="A48:L4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2018-07-17T02:12:53Z</dcterms:modified>
</cp:coreProperties>
</file>