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7.33.102\доходы\"/>
    </mc:Choice>
  </mc:AlternateContent>
  <bookViews>
    <workbookView xWindow="0" yWindow="0" windowWidth="24000" windowHeight="9570"/>
  </bookViews>
  <sheets>
    <sheet name="Исполнение кассового плана (все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21" i="1"/>
  <c r="G20" i="1"/>
  <c r="G18" i="1"/>
  <c r="G17" i="1"/>
  <c r="G16" i="1"/>
  <c r="D25" i="1"/>
  <c r="D21" i="1"/>
  <c r="D16" i="1"/>
  <c r="D20" i="1"/>
  <c r="D18" i="1"/>
  <c r="D17" i="1"/>
</calcChain>
</file>

<file path=xl/sharedStrings.xml><?xml version="1.0" encoding="utf-8"?>
<sst xmlns="http://schemas.openxmlformats.org/spreadsheetml/2006/main" count="68" uniqueCount="44">
  <si>
    <t>Всего по разделу 2</t>
  </si>
  <si>
    <t>Итого подразделу 2.2</t>
  </si>
  <si>
    <t>Средства краевого (местного) бюджета, средства федерального (краевого) бюджета, не имеющие целевого назначения и средства местного бюджета</t>
  </si>
  <si>
    <t>2.2 Прогноз кассовых выплат по источникам финансирования дефицита бюджета города Невинномысска</t>
  </si>
  <si>
    <t>Итого подразделу 2.1</t>
  </si>
  <si>
    <t>комитет по молодежной политике, физической культуре и спорту администрации города Невинномысска</t>
  </si>
  <si>
    <t>Субсидии, субвенции и иные межбюджетные трансферты, имеющие целевое назначение за счет средств краевого бюджета (в том числе средства субсидий из федерального бюджета, предоставляемые бюджету Ставропольского края на условиях софинансирования)</t>
  </si>
  <si>
    <t>Средства от государственной корпорации - Фонда содействия реформированию жилищно-коммунального хозяйства (для муниципальных образований)</t>
  </si>
  <si>
    <t>Средства местного бюджета, в целях софинансирования которых из краевого бюджета предоставляются субсидии</t>
  </si>
  <si>
    <t>Средства краевого и местного бюджета, в целях софинансирования которых из федерального бюджета предоставляются субсидии</t>
  </si>
  <si>
    <t>Остатки субсидий, субвенций и иных межбюджетных трансфертов, имеющих целевое назначение, за счет средств краевого бюджета</t>
  </si>
  <si>
    <t>Управление жилищно-коммунального хозяйства администрации города Невинномысска</t>
  </si>
  <si>
    <t>Средства дотаций, субсидий, субвенций и иных межбюджетных трансфертов, имеющих целевое назначение, из федерального бюджета для применения в краевом бюджете, а также средства субвенций и иных межбюджетных трансфертов, имеющих целевое назначение, из федерального бюджета для применения в местных бюджетах</t>
  </si>
  <si>
    <t>комитет по труду и социальной поддержке населения администрации города Невинномысска</t>
  </si>
  <si>
    <t>Комитет по культуре администрации города Невинномысска</t>
  </si>
  <si>
    <t>управление образования администрации города Невинномысска</t>
  </si>
  <si>
    <t>финансовое управление администрации города Невинномысска</t>
  </si>
  <si>
    <t>комитет по управлению муниципальным имуществом администрации города Невинномысска Ставропольского края</t>
  </si>
  <si>
    <t>Администрация города Невинномысска Ставропольского края</t>
  </si>
  <si>
    <t>Дума города Невинномысска Ставропольского края</t>
  </si>
  <si>
    <t>2.1 Прогноз кассовых выплат по расходам бюджета города Невинномысска</t>
  </si>
  <si>
    <t>Раздел 2. Прогноз кассовых выплат по расходам бюджета города Невинномысска</t>
  </si>
  <si>
    <t>Всего по разделу 1</t>
  </si>
  <si>
    <t xml:space="preserve"> </t>
  </si>
  <si>
    <t>Итого подразделу 1.2</t>
  </si>
  <si>
    <t>1.2 Прогноз кассовых поступлений по источникам финансирования дефицита бюджета города Невинномысска</t>
  </si>
  <si>
    <t>Итого подразделу 1.1</t>
  </si>
  <si>
    <t>Средства дотаций (при необходимости), иных межбюджетных трансфертов из федерального бюджета без кода цели (аналитического кода, используемого Федеральным казначейством в целях санкционирования операций с целевыми расходами)</t>
  </si>
  <si>
    <t>1.1 Прогноз кассовых поступлений по доходам в бюджет города Невинномысска</t>
  </si>
  <si>
    <t>Раздел 1. Прогноз кассовых поступлений в бюджет города Невинномысска</t>
  </si>
  <si>
    <t>к прогнозу на текущий период, %</t>
  </si>
  <si>
    <t xml:space="preserve">сумма,
рублей
</t>
  </si>
  <si>
    <t xml:space="preserve">исполнено 
за текущий период
</t>
  </si>
  <si>
    <t>прогноз на текущий период с учетом изменений, рублей</t>
  </si>
  <si>
    <t>к прогнозу на год, %</t>
  </si>
  <si>
    <t>сумма,
рублей</t>
  </si>
  <si>
    <t>В том числе (1 квартал, полугодие, 9 месяцев)</t>
  </si>
  <si>
    <t>Исполнено</t>
  </si>
  <si>
    <t>Прогноз на год с учетом изменений, рублей</t>
  </si>
  <si>
    <t>Тип средств</t>
  </si>
  <si>
    <t>Наименование главного распорядителя бюджетных средств, тип средств</t>
  </si>
  <si>
    <t>на 30.09.2021</t>
  </si>
  <si>
    <t>бюджета города Невинномысска</t>
  </si>
  <si>
    <t xml:space="preserve">Отчет об исполнении кассового плана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</si>
</sst>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\.00\.00"/>
    <numFmt numFmtId="166" formatCode="#,##0.00_ ;[Red]\-#,##0.00\ "/>
  </numFmts>
  <fonts count="4" x14ac:knownFonts="1">
    <font>
      <sz val="10"/>
      <name val="Arial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2" fontId="1" fillId="0" borderId="1" xfId="0" applyNumberFormat="1" applyFont="1" applyFill="1" applyBorder="1" applyAlignment="1" applyProtection="1">
      <protection hidden="1"/>
    </xf>
    <xf numFmtId="164" fontId="1" fillId="0" borderId="2" xfId="0" applyNumberFormat="1" applyFont="1" applyFill="1" applyBorder="1" applyAlignment="1" applyProtection="1">
      <protection hidden="1"/>
    </xf>
    <xf numFmtId="164" fontId="1" fillId="0" borderId="3" xfId="0" applyNumberFormat="1" applyFont="1" applyFill="1" applyBorder="1" applyAlignment="1" applyProtection="1">
      <protection hidden="1"/>
    </xf>
    <xf numFmtId="0" fontId="0" fillId="0" borderId="1" xfId="0" applyBorder="1" applyProtection="1">
      <protection hidden="1"/>
    </xf>
    <xf numFmtId="0" fontId="1" fillId="0" borderId="1" xfId="0" applyNumberFormat="1" applyFont="1" applyFill="1" applyBorder="1" applyAlignment="1" applyProtection="1">
      <protection hidden="1"/>
    </xf>
    <xf numFmtId="0" fontId="0" fillId="0" borderId="4" xfId="0" applyBorder="1" applyProtection="1">
      <protection hidden="1"/>
    </xf>
    <xf numFmtId="2" fontId="1" fillId="0" borderId="5" xfId="0" applyNumberFormat="1" applyFont="1" applyFill="1" applyBorder="1" applyAlignment="1" applyProtection="1">
      <protection hidden="1"/>
    </xf>
    <xf numFmtId="164" fontId="1" fillId="0" borderId="6" xfId="0" applyNumberFormat="1" applyFont="1" applyFill="1" applyBorder="1" applyAlignment="1" applyProtection="1">
      <protection hidden="1"/>
    </xf>
    <xf numFmtId="164" fontId="1" fillId="0" borderId="5" xfId="0" applyNumberFormat="1" applyFont="1" applyFill="1" applyBorder="1" applyAlignment="1" applyProtection="1">
      <protection hidden="1"/>
    </xf>
    <xf numFmtId="0" fontId="0" fillId="0" borderId="7" xfId="0" applyBorder="1" applyProtection="1">
      <protection hidden="1"/>
    </xf>
    <xf numFmtId="2" fontId="2" fillId="0" borderId="5" xfId="0" applyNumberFormat="1" applyFont="1" applyFill="1" applyBorder="1" applyAlignment="1" applyProtection="1">
      <protection hidden="1"/>
    </xf>
    <xf numFmtId="164" fontId="2" fillId="0" borderId="5" xfId="0" applyNumberFormat="1" applyFont="1" applyFill="1" applyBorder="1" applyAlignment="1" applyProtection="1">
      <protection hidden="1"/>
    </xf>
    <xf numFmtId="165" fontId="2" fillId="0" borderId="5" xfId="0" applyNumberFormat="1" applyFont="1" applyFill="1" applyBorder="1" applyAlignment="1" applyProtection="1">
      <protection hidden="1"/>
    </xf>
    <xf numFmtId="0" fontId="0" fillId="0" borderId="8" xfId="0" applyBorder="1" applyProtection="1"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0" fontId="1" fillId="0" borderId="0" xfId="0" applyNumberFormat="1" applyFont="1" applyFill="1" applyAlignment="1" applyProtection="1">
      <alignment horizontal="center" vertical="center" wrapText="1"/>
      <protection hidden="1"/>
    </xf>
    <xf numFmtId="0" fontId="1" fillId="0" borderId="4" xfId="0" applyNumberFormat="1" applyFont="1" applyFill="1" applyBorder="1" applyAlignment="1" applyProtection="1">
      <alignment vertical="center" wrapText="1"/>
      <protection hidden="1"/>
    </xf>
    <xf numFmtId="0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0" applyNumberFormat="1" applyFont="1" applyFill="1" applyBorder="1" applyAlignment="1" applyProtection="1">
      <alignment vertical="center"/>
      <protection hidden="1"/>
    </xf>
    <xf numFmtId="164" fontId="1" fillId="0" borderId="4" xfId="0" applyNumberFormat="1" applyFont="1" applyFill="1" applyBorder="1" applyAlignment="1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0" fillId="0" borderId="4" xfId="0" applyNumberFormat="1" applyFont="1" applyFill="1" applyBorder="1" applyAlignment="1" applyProtection="1">
      <protection hidden="1"/>
    </xf>
    <xf numFmtId="0" fontId="0" fillId="0" borderId="7" xfId="0" applyNumberFormat="1" applyFont="1" applyFill="1" applyBorder="1" applyAlignment="1" applyProtection="1">
      <protection hidden="1"/>
    </xf>
    <xf numFmtId="0" fontId="1" fillId="0" borderId="7" xfId="0" applyNumberFormat="1" applyFont="1" applyFill="1" applyBorder="1" applyAlignment="1" applyProtection="1">
      <alignment vertical="center" wrapText="1"/>
      <protection hidden="1"/>
    </xf>
    <xf numFmtId="0" fontId="0" fillId="0" borderId="0" xfId="0" applyFont="1" applyFill="1" applyAlignment="1" applyProtection="1">
      <protection hidden="1"/>
    </xf>
    <xf numFmtId="0" fontId="1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" xfId="0" applyNumberFormat="1" applyFont="1" applyFill="1" applyBorder="1" applyAlignment="1" applyProtection="1">
      <alignment vertical="center"/>
      <protection hidden="1"/>
    </xf>
    <xf numFmtId="0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0" applyNumberFormat="1" applyFont="1" applyFill="1" applyBorder="1" applyAlignment="1" applyProtection="1">
      <alignment horizontal="centerContinuous" vertical="center"/>
      <protection hidden="1"/>
    </xf>
    <xf numFmtId="0" fontId="1" fillId="0" borderId="15" xfId="0" applyNumberFormat="1" applyFont="1" applyFill="1" applyBorder="1" applyAlignment="1" applyProtection="1">
      <alignment horizontal="centerContinuous" vertical="center"/>
      <protection hidden="1"/>
    </xf>
    <xf numFmtId="0" fontId="1" fillId="0" borderId="6" xfId="0" applyNumberFormat="1" applyFont="1" applyFill="1" applyBorder="1" applyAlignment="1" applyProtection="1">
      <alignment horizontal="centerContinuous" vertical="center"/>
      <protection hidden="1"/>
    </xf>
    <xf numFmtId="0" fontId="1" fillId="0" borderId="0" xfId="0" applyNumberFormat="1" applyFont="1" applyFill="1" applyAlignment="1" applyProtection="1">
      <alignment horizontal="centerContinuous" vertical="center" wrapText="1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2" fillId="0" borderId="5" xfId="0" applyNumberFormat="1" applyFont="1" applyFill="1" applyBorder="1" applyAlignment="1" applyProtection="1">
      <alignment vertical="center" wrapText="1"/>
      <protection hidden="1"/>
    </xf>
    <xf numFmtId="164" fontId="2" fillId="0" borderId="5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alignment wrapText="1"/>
      <protection hidden="1"/>
    </xf>
    <xf numFmtId="0" fontId="1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0" applyNumberFormat="1" applyFont="1" applyFill="1" applyBorder="1" applyAlignment="1" applyProtection="1">
      <alignment horizontal="center" vertical="center"/>
      <protection hidden="1"/>
    </xf>
    <xf numFmtId="0" fontId="1" fillId="0" borderId="5" xfId="0" applyNumberFormat="1" applyFont="1" applyFill="1" applyBorder="1" applyAlignment="1" applyProtection="1">
      <alignment wrapText="1"/>
      <protection hidden="1"/>
    </xf>
    <xf numFmtId="0" fontId="1" fillId="0" borderId="5" xfId="0" applyNumberFormat="1" applyFont="1" applyFill="1" applyBorder="1" applyAlignment="1" applyProtection="1">
      <protection hidden="1"/>
    </xf>
    <xf numFmtId="164" fontId="2" fillId="2" borderId="5" xfId="0" applyNumberFormat="1" applyFont="1" applyFill="1" applyBorder="1" applyAlignment="1" applyProtection="1">
      <protection hidden="1"/>
    </xf>
    <xf numFmtId="164" fontId="1" fillId="2" borderId="5" xfId="0" applyNumberFormat="1" applyFont="1" applyFill="1" applyBorder="1" applyAlignment="1" applyProtection="1">
      <protection hidden="1"/>
    </xf>
    <xf numFmtId="2" fontId="2" fillId="2" borderId="5" xfId="0" applyNumberFormat="1" applyFont="1" applyFill="1" applyBorder="1" applyAlignment="1" applyProtection="1">
      <protection hidden="1"/>
    </xf>
    <xf numFmtId="164" fontId="1" fillId="2" borderId="6" xfId="0" applyNumberFormat="1" applyFont="1" applyFill="1" applyBorder="1" applyAlignment="1" applyProtection="1">
      <protection hidden="1"/>
    </xf>
    <xf numFmtId="2" fontId="1" fillId="2" borderId="5" xfId="0" applyNumberFormat="1" applyFont="1" applyFill="1" applyBorder="1" applyAlignment="1" applyProtection="1">
      <protection hidden="1"/>
    </xf>
    <xf numFmtId="164" fontId="1" fillId="2" borderId="2" xfId="0" applyNumberFormat="1" applyFont="1" applyFill="1" applyBorder="1" applyAlignment="1" applyProtection="1">
      <protection hidden="1"/>
    </xf>
    <xf numFmtId="2" fontId="1" fillId="2" borderId="1" xfId="0" applyNumberFormat="1" applyFont="1" applyFill="1" applyBorder="1" applyAlignment="1" applyProtection="1">
      <protection hidden="1"/>
    </xf>
    <xf numFmtId="164" fontId="1" fillId="2" borderId="3" xfId="0" applyNumberFormat="1" applyFont="1" applyFill="1" applyBorder="1" applyAlignment="1" applyProtection="1">
      <protection hidden="1"/>
    </xf>
    <xf numFmtId="166" fontId="0" fillId="0" borderId="0" xfId="0" applyNumberFormat="1" applyProtection="1"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CN67"/>
  <sheetViews>
    <sheetView showGridLines="0" tabSelected="1" topLeftCell="A17" workbookViewId="0">
      <selection activeCell="K25" sqref="K25"/>
    </sheetView>
  </sheetViews>
  <sheetFormatPr defaultRowHeight="12.75" x14ac:dyDescent="0.2"/>
  <cols>
    <col min="1" max="1" width="2.28515625" customWidth="1"/>
    <col min="2" max="2" width="31.28515625" customWidth="1"/>
    <col min="3" max="3" width="15" customWidth="1"/>
    <col min="4" max="4" width="16.5703125" customWidth="1"/>
    <col min="5" max="5" width="13" customWidth="1"/>
    <col min="6" max="6" width="9.140625" customWidth="1"/>
    <col min="7" max="7" width="16.85546875" customWidth="1"/>
    <col min="8" max="8" width="13" customWidth="1"/>
    <col min="9" max="9" width="12.5703125" customWidth="1"/>
    <col min="10" max="10" width="9.140625" customWidth="1"/>
    <col min="11" max="11" width="21" customWidth="1"/>
    <col min="12" max="224" width="9.140625" customWidth="1"/>
  </cols>
  <sheetData>
    <row r="1" spans="1:92" ht="12.75" customHeight="1" x14ac:dyDescent="0.2">
      <c r="A1" s="1"/>
      <c r="B1" s="1"/>
      <c r="C1" s="1"/>
      <c r="D1" s="1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</row>
    <row r="2" spans="1:92" ht="38.25" customHeight="1" x14ac:dyDescent="0.2">
      <c r="A2" s="1"/>
      <c r="B2" s="1"/>
      <c r="C2" s="1"/>
      <c r="D2" s="1"/>
      <c r="E2" s="2"/>
      <c r="F2" s="41"/>
      <c r="G2" s="41"/>
      <c r="H2" s="41"/>
      <c r="I2" s="4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</row>
    <row r="3" spans="1:92" ht="12.75" customHeight="1" x14ac:dyDescent="0.2">
      <c r="A3" s="1"/>
      <c r="B3" s="1"/>
      <c r="C3" s="1"/>
      <c r="D3" s="1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</row>
    <row r="4" spans="1:92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</row>
    <row r="5" spans="1:92" ht="15" customHeight="1" x14ac:dyDescent="0.2">
      <c r="A5" s="38" t="s">
        <v>43</v>
      </c>
      <c r="B5" s="37"/>
      <c r="C5" s="37"/>
      <c r="D5" s="37"/>
      <c r="E5" s="37"/>
      <c r="F5" s="37"/>
      <c r="G5" s="37"/>
      <c r="H5" s="37"/>
      <c r="I5" s="37"/>
      <c r="J5" s="18"/>
      <c r="K5" s="18"/>
      <c r="L5" s="18"/>
      <c r="M5" s="18"/>
      <c r="N5" s="18"/>
      <c r="O5" s="18"/>
      <c r="P5" s="18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</row>
    <row r="6" spans="1:92" ht="12.75" customHeight="1" x14ac:dyDescent="0.2">
      <c r="A6" s="38" t="s">
        <v>42</v>
      </c>
      <c r="B6" s="37"/>
      <c r="C6" s="37"/>
      <c r="D6" s="37"/>
      <c r="E6" s="37"/>
      <c r="F6" s="37"/>
      <c r="G6" s="37"/>
      <c r="H6" s="37"/>
      <c r="I6" s="37"/>
      <c r="J6" s="18"/>
      <c r="K6" s="18"/>
      <c r="L6" s="18"/>
      <c r="M6" s="18"/>
      <c r="N6" s="18"/>
      <c r="O6" s="18"/>
      <c r="P6" s="18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</row>
    <row r="7" spans="1:92" ht="12.75" customHeight="1" x14ac:dyDescent="0.2">
      <c r="A7" s="38" t="s">
        <v>41</v>
      </c>
      <c r="B7" s="37"/>
      <c r="C7" s="37"/>
      <c r="D7" s="37"/>
      <c r="E7" s="37"/>
      <c r="F7" s="37"/>
      <c r="G7" s="37"/>
      <c r="H7" s="37"/>
      <c r="I7" s="37"/>
      <c r="J7" s="18"/>
      <c r="K7" s="18"/>
      <c r="L7" s="18"/>
      <c r="M7" s="18"/>
      <c r="N7" s="18"/>
      <c r="O7" s="18"/>
      <c r="P7" s="18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</row>
    <row r="8" spans="1:92" ht="12.75" customHeight="1" x14ac:dyDescent="0.2">
      <c r="A8" s="1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</row>
    <row r="9" spans="1:92" ht="24.75" customHeight="1" x14ac:dyDescent="0.2">
      <c r="A9" s="28"/>
      <c r="B9" s="42" t="s">
        <v>40</v>
      </c>
      <c r="C9" s="42" t="s">
        <v>39</v>
      </c>
      <c r="D9" s="42" t="s">
        <v>38</v>
      </c>
      <c r="E9" s="44" t="s">
        <v>37</v>
      </c>
      <c r="F9" s="45"/>
      <c r="G9" s="36" t="s">
        <v>36</v>
      </c>
      <c r="H9" s="35"/>
      <c r="I9" s="34"/>
      <c r="J9" s="18"/>
      <c r="K9" s="18"/>
      <c r="L9" s="18"/>
      <c r="M9" s="18"/>
      <c r="N9" s="18"/>
      <c r="O9" s="18"/>
      <c r="P9" s="18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</row>
    <row r="10" spans="1:92" ht="29.45" customHeight="1" x14ac:dyDescent="0.2">
      <c r="A10" s="28"/>
      <c r="B10" s="42"/>
      <c r="C10" s="42"/>
      <c r="D10" s="42"/>
      <c r="E10" s="46" t="s">
        <v>35</v>
      </c>
      <c r="F10" s="48" t="s">
        <v>34</v>
      </c>
      <c r="G10" s="48" t="s">
        <v>33</v>
      </c>
      <c r="H10" s="42" t="s">
        <v>32</v>
      </c>
      <c r="I10" s="50"/>
      <c r="J10" s="18"/>
      <c r="K10" s="18"/>
      <c r="L10" s="18"/>
      <c r="M10" s="18"/>
      <c r="N10" s="18"/>
      <c r="O10" s="18"/>
      <c r="P10" s="18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</row>
    <row r="11" spans="1:92" ht="32.25" customHeight="1" x14ac:dyDescent="0.2">
      <c r="A11" s="28"/>
      <c r="B11" s="42"/>
      <c r="C11" s="43"/>
      <c r="D11" s="43"/>
      <c r="E11" s="47"/>
      <c r="F11" s="49"/>
      <c r="G11" s="43"/>
      <c r="H11" s="33" t="s">
        <v>31</v>
      </c>
      <c r="I11" s="32" t="s">
        <v>30</v>
      </c>
      <c r="J11" s="18"/>
      <c r="K11" s="18"/>
      <c r="L11" s="18"/>
      <c r="M11" s="18"/>
      <c r="N11" s="18"/>
      <c r="O11" s="18"/>
      <c r="P11" s="18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</row>
    <row r="12" spans="1:92" ht="12.75" customHeight="1" x14ac:dyDescent="0.2">
      <c r="A12" s="28"/>
      <c r="B12" s="31" t="s">
        <v>29</v>
      </c>
      <c r="C12" s="30"/>
      <c r="D12" s="30"/>
      <c r="E12" s="30"/>
      <c r="F12" s="30"/>
      <c r="G12" s="30"/>
      <c r="H12" s="30"/>
      <c r="I12" s="29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</row>
    <row r="13" spans="1:92" hidden="1" x14ac:dyDescent="0.2">
      <c r="A13" s="28"/>
      <c r="B13" s="17"/>
      <c r="C13" s="17"/>
      <c r="D13" s="17"/>
      <c r="E13" s="18"/>
      <c r="F13" s="17"/>
      <c r="G13" s="17"/>
      <c r="H13" s="17"/>
      <c r="I13" s="27"/>
      <c r="J13" s="1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</row>
    <row r="14" spans="1:92" ht="12.75" customHeight="1" x14ac:dyDescent="0.2">
      <c r="A14" s="26"/>
      <c r="B14" s="52" t="s">
        <v>28</v>
      </c>
      <c r="C14" s="52"/>
      <c r="D14" s="52"/>
      <c r="E14" s="52"/>
      <c r="F14" s="52"/>
      <c r="G14" s="52"/>
      <c r="H14" s="52"/>
      <c r="I14" s="52"/>
      <c r="J14" s="2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</row>
    <row r="15" spans="1:92" ht="59.45" customHeight="1" x14ac:dyDescent="0.2">
      <c r="A15" s="26"/>
      <c r="B15" s="39" t="s">
        <v>10</v>
      </c>
      <c r="C15" s="15">
        <v>10312</v>
      </c>
      <c r="D15" s="14">
        <v>-30207148.199999999</v>
      </c>
      <c r="E15" s="11">
        <v>-30207148.199999999</v>
      </c>
      <c r="F15" s="13">
        <v>100</v>
      </c>
      <c r="G15" s="14">
        <v>-30207148.199999999</v>
      </c>
      <c r="H15" s="14">
        <v>-30207148.199999999</v>
      </c>
      <c r="I15" s="13">
        <v>100</v>
      </c>
      <c r="J15" s="2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</row>
    <row r="16" spans="1:92" ht="82.9" customHeight="1" x14ac:dyDescent="0.2">
      <c r="A16" s="26"/>
      <c r="B16" s="39" t="s">
        <v>27</v>
      </c>
      <c r="C16" s="15">
        <v>10315</v>
      </c>
      <c r="D16" s="14">
        <f>2204175.04-2204175.04</f>
        <v>0</v>
      </c>
      <c r="E16" s="11">
        <v>0</v>
      </c>
      <c r="F16" s="13">
        <v>0</v>
      </c>
      <c r="G16" s="14">
        <f>2204175.04-2204175.04</f>
        <v>0</v>
      </c>
      <c r="H16" s="14">
        <v>0</v>
      </c>
      <c r="I16" s="13">
        <v>0</v>
      </c>
      <c r="J16" s="2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</row>
    <row r="17" spans="1:92" ht="112.15" customHeight="1" x14ac:dyDescent="0.2">
      <c r="A17" s="26"/>
      <c r="B17" s="39" t="s">
        <v>12</v>
      </c>
      <c r="C17" s="15">
        <v>10301</v>
      </c>
      <c r="D17" s="53">
        <f>261548314.4-60437.84</f>
        <v>261487876.56</v>
      </c>
      <c r="E17" s="54">
        <v>187711246.94999999</v>
      </c>
      <c r="F17" s="55">
        <v>71.785799999999995</v>
      </c>
      <c r="G17" s="53">
        <f>217746197.95-60437.84</f>
        <v>217685760.10999998</v>
      </c>
      <c r="H17" s="14">
        <v>187711246.94999999</v>
      </c>
      <c r="I17" s="13">
        <v>86.230400000000003</v>
      </c>
      <c r="J17" s="2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</row>
    <row r="18" spans="1:92" ht="52.9" customHeight="1" x14ac:dyDescent="0.2">
      <c r="A18" s="26"/>
      <c r="B18" s="39" t="s">
        <v>2</v>
      </c>
      <c r="C18" s="15">
        <v>10101</v>
      </c>
      <c r="D18" s="53">
        <f>1097237129.33-366052.5</f>
        <v>1096871076.8299999</v>
      </c>
      <c r="E18" s="54">
        <v>853750423.69000006</v>
      </c>
      <c r="F18" s="55">
        <v>77.835099999999997</v>
      </c>
      <c r="G18" s="53">
        <f>768882253.52-366052.5</f>
        <v>768516201.01999998</v>
      </c>
      <c r="H18" s="14">
        <v>853750423.69000006</v>
      </c>
      <c r="I18" s="13">
        <v>111.0908</v>
      </c>
      <c r="J18" s="2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</row>
    <row r="19" spans="1:92" ht="50.45" customHeight="1" x14ac:dyDescent="0.2">
      <c r="A19" s="26"/>
      <c r="B19" s="39" t="s">
        <v>7</v>
      </c>
      <c r="C19" s="15">
        <v>10307</v>
      </c>
      <c r="D19" s="53">
        <v>22300488.460000001</v>
      </c>
      <c r="E19" s="54">
        <v>20750514.530000001</v>
      </c>
      <c r="F19" s="55">
        <v>93.049599999999998</v>
      </c>
      <c r="G19" s="53">
        <v>22300488.460000001</v>
      </c>
      <c r="H19" s="14">
        <v>20750514.530000001</v>
      </c>
      <c r="I19" s="13">
        <v>93.049599999999998</v>
      </c>
      <c r="J19" s="2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</row>
    <row r="20" spans="1:92" ht="80.45" customHeight="1" x14ac:dyDescent="0.2">
      <c r="A20" s="26"/>
      <c r="B20" s="39" t="s">
        <v>6</v>
      </c>
      <c r="C20" s="15">
        <v>10306</v>
      </c>
      <c r="D20" s="53">
        <f>2424288217.37-107904648.49</f>
        <v>2316383568.8800001</v>
      </c>
      <c r="E20" s="54">
        <v>1867174291.1900001</v>
      </c>
      <c r="F20" s="55">
        <v>80.607299999999995</v>
      </c>
      <c r="G20" s="53">
        <f>2025642428.56-107904648.49</f>
        <v>1917737780.0699999</v>
      </c>
      <c r="H20" s="14">
        <v>1867174291.1900001</v>
      </c>
      <c r="I20" s="13">
        <v>97.363399999999999</v>
      </c>
      <c r="J20" s="2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</row>
    <row r="21" spans="1:92" ht="12.75" customHeight="1" x14ac:dyDescent="0.2">
      <c r="A21" s="26"/>
      <c r="B21" s="52" t="s">
        <v>26</v>
      </c>
      <c r="C21" s="52"/>
      <c r="D21" s="54">
        <f>3777371176.4-110535313.87</f>
        <v>3666835862.5300002</v>
      </c>
      <c r="E21" s="56">
        <v>2899179328.1599998</v>
      </c>
      <c r="F21" s="57">
        <v>79.064899999999994</v>
      </c>
      <c r="G21" s="54">
        <f>3006568395.33-110535313.87</f>
        <v>2896033081.46</v>
      </c>
      <c r="H21" s="10">
        <v>2899179328.1599998</v>
      </c>
      <c r="I21" s="9">
        <v>100.1086</v>
      </c>
      <c r="J21" s="2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</row>
    <row r="22" spans="1:92" ht="12.75" customHeight="1" x14ac:dyDescent="0.2">
      <c r="A22" s="26"/>
      <c r="B22" s="52" t="s">
        <v>25</v>
      </c>
      <c r="C22" s="52"/>
      <c r="D22" s="52"/>
      <c r="E22" s="52"/>
      <c r="F22" s="52"/>
      <c r="G22" s="52"/>
      <c r="H22" s="52"/>
      <c r="I22" s="52"/>
      <c r="J22" s="25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</row>
    <row r="23" spans="1:92" ht="54" customHeight="1" x14ac:dyDescent="0.2">
      <c r="A23" s="26"/>
      <c r="B23" s="39" t="s">
        <v>2</v>
      </c>
      <c r="C23" s="15">
        <v>10101</v>
      </c>
      <c r="D23" s="14">
        <v>667853580</v>
      </c>
      <c r="E23" s="11">
        <v>96600000</v>
      </c>
      <c r="F23" s="13">
        <v>14.4642</v>
      </c>
      <c r="G23" s="14">
        <v>302853580</v>
      </c>
      <c r="H23" s="14">
        <v>96600000</v>
      </c>
      <c r="I23" s="13">
        <v>31.896599999999999</v>
      </c>
      <c r="J23" s="25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</row>
    <row r="24" spans="1:92" ht="12.75" customHeight="1" x14ac:dyDescent="0.2">
      <c r="A24" s="26"/>
      <c r="B24" s="52" t="s">
        <v>24</v>
      </c>
      <c r="C24" s="52"/>
      <c r="D24" s="11">
        <v>667853580</v>
      </c>
      <c r="E24" s="10">
        <v>96600000</v>
      </c>
      <c r="F24" s="9">
        <v>14.46425</v>
      </c>
      <c r="G24" s="11">
        <v>302853580</v>
      </c>
      <c r="H24" s="10">
        <v>96600000</v>
      </c>
      <c r="I24" s="9">
        <v>31.896599999999999</v>
      </c>
      <c r="J24" s="25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</row>
    <row r="25" spans="1:92" ht="12.75" customHeight="1" x14ac:dyDescent="0.2">
      <c r="A25" s="24" t="s">
        <v>23</v>
      </c>
      <c r="B25" s="7" t="s">
        <v>22</v>
      </c>
      <c r="C25" s="6"/>
      <c r="D25" s="58">
        <f>4445224756.4-110535313.87</f>
        <v>4334689442.5299997</v>
      </c>
      <c r="E25" s="58">
        <v>2995779328.1599998</v>
      </c>
      <c r="F25" s="59">
        <v>69.111699999999999</v>
      </c>
      <c r="G25" s="60">
        <f>3309421975.33-110535313.87</f>
        <v>3198886661.46</v>
      </c>
      <c r="H25" s="4">
        <v>2995779328.1599998</v>
      </c>
      <c r="I25" s="3">
        <v>93.650700000000001</v>
      </c>
      <c r="J25" s="23"/>
      <c r="K25" s="6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</row>
    <row r="26" spans="1:92" ht="15" customHeight="1" x14ac:dyDescent="0.2">
      <c r="A26" s="1"/>
      <c r="B26" s="22" t="s">
        <v>21</v>
      </c>
      <c r="C26" s="21"/>
      <c r="D26" s="21"/>
      <c r="E26" s="21"/>
      <c r="F26" s="21"/>
      <c r="G26" s="21"/>
      <c r="H26" s="21"/>
      <c r="I26" s="20"/>
      <c r="J26" s="1"/>
    </row>
    <row r="27" spans="1:92" hidden="1" x14ac:dyDescent="0.2">
      <c r="A27" s="1"/>
      <c r="B27" s="19"/>
      <c r="C27" s="17"/>
      <c r="D27" s="17"/>
      <c r="E27" s="18"/>
      <c r="F27" s="17"/>
      <c r="G27" s="17"/>
      <c r="H27" s="17"/>
      <c r="I27" s="17"/>
      <c r="J27" s="16"/>
    </row>
    <row r="28" spans="1:92" ht="12.75" customHeight="1" x14ac:dyDescent="0.2">
      <c r="A28" s="12"/>
      <c r="B28" s="51" t="s">
        <v>20</v>
      </c>
      <c r="C28" s="51"/>
      <c r="D28" s="51"/>
      <c r="E28" s="51"/>
      <c r="F28" s="51"/>
      <c r="G28" s="51"/>
      <c r="H28" s="51"/>
      <c r="I28" s="51"/>
      <c r="J28" s="8"/>
    </row>
    <row r="29" spans="1:92" ht="21.75" customHeight="1" x14ac:dyDescent="0.2">
      <c r="A29" s="12"/>
      <c r="B29" s="51" t="s">
        <v>19</v>
      </c>
      <c r="C29" s="51"/>
      <c r="D29" s="11">
        <v>9830489.6799999997</v>
      </c>
      <c r="E29" s="10">
        <v>7025379.4900000002</v>
      </c>
      <c r="F29" s="9">
        <v>71.465199999999996</v>
      </c>
      <c r="G29" s="11">
        <v>7926759.5700000003</v>
      </c>
      <c r="H29" s="10">
        <v>7025379.4900000002</v>
      </c>
      <c r="I29" s="9">
        <v>88.628640000000004</v>
      </c>
      <c r="J29" s="8"/>
    </row>
    <row r="30" spans="1:92" ht="61.15" customHeight="1" x14ac:dyDescent="0.2">
      <c r="A30" s="12"/>
      <c r="B30" s="39" t="s">
        <v>2</v>
      </c>
      <c r="C30" s="15">
        <v>10101</v>
      </c>
      <c r="D30" s="14">
        <v>9830489.6799999997</v>
      </c>
      <c r="E30" s="11">
        <v>7025379.4900000002</v>
      </c>
      <c r="F30" s="13">
        <v>71.465199999999996</v>
      </c>
      <c r="G30" s="14">
        <v>7926759.5700000003</v>
      </c>
      <c r="H30" s="14">
        <v>7025379.4900000002</v>
      </c>
      <c r="I30" s="13">
        <v>88.628600000000006</v>
      </c>
      <c r="J30" s="8"/>
    </row>
    <row r="31" spans="1:92" ht="21.75" customHeight="1" x14ac:dyDescent="0.2">
      <c r="A31" s="12"/>
      <c r="B31" s="51" t="s">
        <v>18</v>
      </c>
      <c r="C31" s="51"/>
      <c r="D31" s="11">
        <v>123741420.48</v>
      </c>
      <c r="E31" s="10">
        <v>81575794.920000002</v>
      </c>
      <c r="F31" s="9">
        <v>65.924400000000006</v>
      </c>
      <c r="G31" s="11">
        <v>95555524.540000007</v>
      </c>
      <c r="H31" s="10">
        <v>81575794.920000002</v>
      </c>
      <c r="I31" s="9">
        <v>85.370050000000006</v>
      </c>
      <c r="J31" s="8"/>
    </row>
    <row r="32" spans="1:92" ht="107.45" customHeight="1" x14ac:dyDescent="0.2">
      <c r="A32" s="12"/>
      <c r="B32" s="39" t="s">
        <v>12</v>
      </c>
      <c r="C32" s="15">
        <v>10301</v>
      </c>
      <c r="D32" s="14">
        <v>15786</v>
      </c>
      <c r="E32" s="11">
        <v>0</v>
      </c>
      <c r="F32" s="13">
        <v>0</v>
      </c>
      <c r="G32" s="14">
        <v>15786</v>
      </c>
      <c r="H32" s="14">
        <v>0</v>
      </c>
      <c r="I32" s="13">
        <v>0</v>
      </c>
      <c r="J32" s="8"/>
    </row>
    <row r="33" spans="1:10" ht="57" customHeight="1" x14ac:dyDescent="0.2">
      <c r="A33" s="12"/>
      <c r="B33" s="39" t="s">
        <v>2</v>
      </c>
      <c r="C33" s="15">
        <v>10101</v>
      </c>
      <c r="D33" s="40">
        <v>119146491.17</v>
      </c>
      <c r="E33" s="11">
        <v>78274918.090000004</v>
      </c>
      <c r="F33" s="13">
        <v>65.696399999999997</v>
      </c>
      <c r="G33" s="14">
        <v>91229438.370000005</v>
      </c>
      <c r="H33" s="14">
        <v>78274918.090000004</v>
      </c>
      <c r="I33" s="13">
        <v>85.8001</v>
      </c>
      <c r="J33" s="8"/>
    </row>
    <row r="34" spans="1:10" ht="42.75" customHeight="1" x14ac:dyDescent="0.2">
      <c r="A34" s="12"/>
      <c r="B34" s="39" t="s">
        <v>8</v>
      </c>
      <c r="C34" s="15">
        <v>10112</v>
      </c>
      <c r="D34" s="14">
        <v>5263.16</v>
      </c>
      <c r="E34" s="11">
        <v>5263.16</v>
      </c>
      <c r="F34" s="13">
        <v>100</v>
      </c>
      <c r="G34" s="14">
        <v>5263.16</v>
      </c>
      <c r="H34" s="14">
        <v>5263.16</v>
      </c>
      <c r="I34" s="13">
        <v>100</v>
      </c>
      <c r="J34" s="8"/>
    </row>
    <row r="35" spans="1:10" ht="87" customHeight="1" x14ac:dyDescent="0.2">
      <c r="A35" s="12"/>
      <c r="B35" s="39" t="s">
        <v>6</v>
      </c>
      <c r="C35" s="15">
        <v>10306</v>
      </c>
      <c r="D35" s="14">
        <v>4573880.1500000004</v>
      </c>
      <c r="E35" s="11">
        <v>3295613.67</v>
      </c>
      <c r="F35" s="13">
        <v>72.052899999999994</v>
      </c>
      <c r="G35" s="14">
        <v>4305037.01</v>
      </c>
      <c r="H35" s="14">
        <v>3295613.67</v>
      </c>
      <c r="I35" s="13">
        <v>76.552499999999995</v>
      </c>
      <c r="J35" s="8"/>
    </row>
    <row r="36" spans="1:10" ht="32.25" customHeight="1" x14ac:dyDescent="0.2">
      <c r="A36" s="12"/>
      <c r="B36" s="51" t="s">
        <v>17</v>
      </c>
      <c r="C36" s="51"/>
      <c r="D36" s="11">
        <v>42373269.100000001</v>
      </c>
      <c r="E36" s="10">
        <v>28901136.16</v>
      </c>
      <c r="F36" s="9">
        <v>68.206059999999994</v>
      </c>
      <c r="G36" s="11">
        <v>30566359.510000002</v>
      </c>
      <c r="H36" s="10">
        <v>28901136.16</v>
      </c>
      <c r="I36" s="9">
        <v>94.552099999999996</v>
      </c>
      <c r="J36" s="8"/>
    </row>
    <row r="37" spans="1:10" ht="60" customHeight="1" x14ac:dyDescent="0.2">
      <c r="A37" s="12"/>
      <c r="B37" s="39" t="s">
        <v>2</v>
      </c>
      <c r="C37" s="15">
        <v>10101</v>
      </c>
      <c r="D37" s="14">
        <v>42373269.100000001</v>
      </c>
      <c r="E37" s="11">
        <v>28901136.16</v>
      </c>
      <c r="F37" s="13">
        <v>68.206100000000006</v>
      </c>
      <c r="G37" s="14">
        <v>30566359.510000002</v>
      </c>
      <c r="H37" s="14">
        <v>28901136.16</v>
      </c>
      <c r="I37" s="13">
        <v>94.552099999999996</v>
      </c>
      <c r="J37" s="8"/>
    </row>
    <row r="38" spans="1:10" ht="21.75" customHeight="1" x14ac:dyDescent="0.2">
      <c r="A38" s="12"/>
      <c r="B38" s="51" t="s">
        <v>16</v>
      </c>
      <c r="C38" s="51"/>
      <c r="D38" s="11">
        <v>80145601.670000002</v>
      </c>
      <c r="E38" s="10">
        <v>43031359.049999997</v>
      </c>
      <c r="F38" s="9">
        <v>53.691479999999999</v>
      </c>
      <c r="G38" s="11">
        <v>46046701.969999999</v>
      </c>
      <c r="H38" s="10">
        <v>43031359.049999997</v>
      </c>
      <c r="I38" s="9">
        <v>93.451560000000001</v>
      </c>
      <c r="J38" s="8"/>
    </row>
    <row r="39" spans="1:10" ht="57.6" customHeight="1" x14ac:dyDescent="0.2">
      <c r="A39" s="12"/>
      <c r="B39" s="39" t="s">
        <v>2</v>
      </c>
      <c r="C39" s="15">
        <v>10101</v>
      </c>
      <c r="D39" s="14">
        <v>80145601.670000002</v>
      </c>
      <c r="E39" s="11">
        <v>43031359.049999997</v>
      </c>
      <c r="F39" s="13">
        <v>53.691499999999998</v>
      </c>
      <c r="G39" s="14">
        <v>46046701.969999999</v>
      </c>
      <c r="H39" s="14">
        <v>43031359.049999997</v>
      </c>
      <c r="I39" s="13">
        <v>93.451599999999999</v>
      </c>
      <c r="J39" s="8"/>
    </row>
    <row r="40" spans="1:10" ht="21.75" customHeight="1" x14ac:dyDescent="0.2">
      <c r="A40" s="12"/>
      <c r="B40" s="51" t="s">
        <v>15</v>
      </c>
      <c r="C40" s="51"/>
      <c r="D40" s="11">
        <v>1275859827.26</v>
      </c>
      <c r="E40" s="10">
        <v>882046744.98000002</v>
      </c>
      <c r="F40" s="9">
        <v>69.133510000000001</v>
      </c>
      <c r="G40" s="11">
        <v>906867735.28999996</v>
      </c>
      <c r="H40" s="10">
        <v>882046744.98000002</v>
      </c>
      <c r="I40" s="9">
        <v>97.263000000000005</v>
      </c>
      <c r="J40" s="8"/>
    </row>
    <row r="41" spans="1:10" ht="63.6" customHeight="1" x14ac:dyDescent="0.2">
      <c r="A41" s="12"/>
      <c r="B41" s="39" t="s">
        <v>2</v>
      </c>
      <c r="C41" s="15">
        <v>10101</v>
      </c>
      <c r="D41" s="14">
        <v>537123268.10000002</v>
      </c>
      <c r="E41" s="11">
        <v>368944983.54000002</v>
      </c>
      <c r="F41" s="13">
        <v>68.689099999999996</v>
      </c>
      <c r="G41" s="14">
        <v>379796429.49000001</v>
      </c>
      <c r="H41" s="14">
        <v>368944983.54000002</v>
      </c>
      <c r="I41" s="13">
        <v>97.142799999999994</v>
      </c>
      <c r="J41" s="8"/>
    </row>
    <row r="42" spans="1:10" ht="53.25" customHeight="1" x14ac:dyDescent="0.2">
      <c r="A42" s="12"/>
      <c r="B42" s="39" t="s">
        <v>9</v>
      </c>
      <c r="C42" s="15">
        <v>10111</v>
      </c>
      <c r="D42" s="14">
        <v>2928927.6</v>
      </c>
      <c r="E42" s="11">
        <v>1835461.25</v>
      </c>
      <c r="F42" s="13">
        <v>62.666699999999999</v>
      </c>
      <c r="G42" s="14">
        <v>1835461.26</v>
      </c>
      <c r="H42" s="14">
        <v>1835461.25</v>
      </c>
      <c r="I42" s="13">
        <v>100</v>
      </c>
      <c r="J42" s="8"/>
    </row>
    <row r="43" spans="1:10" ht="42.75" customHeight="1" x14ac:dyDescent="0.2">
      <c r="A43" s="12"/>
      <c r="B43" s="39" t="s">
        <v>8</v>
      </c>
      <c r="C43" s="15">
        <v>10112</v>
      </c>
      <c r="D43" s="14">
        <v>2811113.2</v>
      </c>
      <c r="E43" s="11">
        <v>11113.2</v>
      </c>
      <c r="F43" s="13">
        <v>0.39529999999999998</v>
      </c>
      <c r="G43" s="14">
        <v>2811113.2</v>
      </c>
      <c r="H43" s="14">
        <v>11113.2</v>
      </c>
      <c r="I43" s="13">
        <v>0.39529999999999998</v>
      </c>
      <c r="J43" s="8"/>
    </row>
    <row r="44" spans="1:10" ht="88.15" customHeight="1" x14ac:dyDescent="0.2">
      <c r="A44" s="12"/>
      <c r="B44" s="39" t="s">
        <v>6</v>
      </c>
      <c r="C44" s="15">
        <v>10306</v>
      </c>
      <c r="D44" s="14">
        <v>732996518.36000001</v>
      </c>
      <c r="E44" s="11">
        <v>511255186.99000001</v>
      </c>
      <c r="F44" s="13">
        <v>69.748599999999996</v>
      </c>
      <c r="G44" s="14">
        <v>522424731.33999997</v>
      </c>
      <c r="H44" s="14">
        <v>511255186.99000001</v>
      </c>
      <c r="I44" s="13">
        <v>97.861999999999995</v>
      </c>
      <c r="J44" s="8"/>
    </row>
    <row r="45" spans="1:10" ht="21.75" customHeight="1" x14ac:dyDescent="0.2">
      <c r="A45" s="12"/>
      <c r="B45" s="51" t="s">
        <v>14</v>
      </c>
      <c r="C45" s="51"/>
      <c r="D45" s="11">
        <v>121243266.48999999</v>
      </c>
      <c r="E45" s="10">
        <v>72980468.799999997</v>
      </c>
      <c r="F45" s="9">
        <v>60.193420000000003</v>
      </c>
      <c r="G45" s="11">
        <v>95769337.549999997</v>
      </c>
      <c r="H45" s="10">
        <v>72980468.799999997</v>
      </c>
      <c r="I45" s="9">
        <v>76.204419999999999</v>
      </c>
      <c r="J45" s="8"/>
    </row>
    <row r="46" spans="1:10" ht="63" customHeight="1" x14ac:dyDescent="0.2">
      <c r="A46" s="12"/>
      <c r="B46" s="39" t="s">
        <v>2</v>
      </c>
      <c r="C46" s="15">
        <v>10101</v>
      </c>
      <c r="D46" s="14">
        <v>114737413.86</v>
      </c>
      <c r="E46" s="11">
        <v>69318387.090000004</v>
      </c>
      <c r="F46" s="13">
        <v>60.4148</v>
      </c>
      <c r="G46" s="14">
        <v>89263484.920000002</v>
      </c>
      <c r="H46" s="14">
        <v>69318387.090000004</v>
      </c>
      <c r="I46" s="13">
        <v>77.655900000000003</v>
      </c>
      <c r="J46" s="8"/>
    </row>
    <row r="47" spans="1:10" ht="42.75" customHeight="1" x14ac:dyDescent="0.2">
      <c r="A47" s="12"/>
      <c r="B47" s="39" t="s">
        <v>8</v>
      </c>
      <c r="C47" s="15">
        <v>10112</v>
      </c>
      <c r="D47" s="14">
        <v>325292.63</v>
      </c>
      <c r="E47" s="11">
        <v>183104.08</v>
      </c>
      <c r="F47" s="13">
        <v>56.289000000000001</v>
      </c>
      <c r="G47" s="14">
        <v>325292.63</v>
      </c>
      <c r="H47" s="14">
        <v>183104.08</v>
      </c>
      <c r="I47" s="13">
        <v>56.289000000000001</v>
      </c>
      <c r="J47" s="8"/>
    </row>
    <row r="48" spans="1:10" ht="79.900000000000006" customHeight="1" x14ac:dyDescent="0.2">
      <c r="A48" s="12"/>
      <c r="B48" s="39" t="s">
        <v>6</v>
      </c>
      <c r="C48" s="15">
        <v>10306</v>
      </c>
      <c r="D48" s="14">
        <v>6180560</v>
      </c>
      <c r="E48" s="11">
        <v>3478977.63</v>
      </c>
      <c r="F48" s="13">
        <v>56.289000000000001</v>
      </c>
      <c r="G48" s="14">
        <v>6180560</v>
      </c>
      <c r="H48" s="14">
        <v>3478977.63</v>
      </c>
      <c r="I48" s="13">
        <v>56.289000000000001</v>
      </c>
      <c r="J48" s="8"/>
    </row>
    <row r="49" spans="1:10" ht="32.25" customHeight="1" x14ac:dyDescent="0.2">
      <c r="A49" s="12"/>
      <c r="B49" s="51" t="s">
        <v>13</v>
      </c>
      <c r="C49" s="51"/>
      <c r="D49" s="11">
        <v>952383244.08000004</v>
      </c>
      <c r="E49" s="10">
        <v>741898014.03999996</v>
      </c>
      <c r="F49" s="9">
        <v>77.899100000000004</v>
      </c>
      <c r="G49" s="11">
        <v>820254766.87</v>
      </c>
      <c r="H49" s="10">
        <v>741898014.03999996</v>
      </c>
      <c r="I49" s="9">
        <v>90.447270000000003</v>
      </c>
      <c r="J49" s="8"/>
    </row>
    <row r="50" spans="1:10" ht="111.6" customHeight="1" x14ac:dyDescent="0.2">
      <c r="A50" s="12"/>
      <c r="B50" s="39" t="s">
        <v>12</v>
      </c>
      <c r="C50" s="15">
        <v>10301</v>
      </c>
      <c r="D50" s="14">
        <v>261532528.40000001</v>
      </c>
      <c r="E50" s="11">
        <v>187711246.94999999</v>
      </c>
      <c r="F50" s="13">
        <v>71.773600000000002</v>
      </c>
      <c r="G50" s="14">
        <v>217855411.94999999</v>
      </c>
      <c r="H50" s="14">
        <v>187711246.94999999</v>
      </c>
      <c r="I50" s="13">
        <v>86.163200000000003</v>
      </c>
      <c r="J50" s="8"/>
    </row>
    <row r="51" spans="1:10" ht="55.15" customHeight="1" x14ac:dyDescent="0.2">
      <c r="A51" s="12"/>
      <c r="B51" s="39" t="s">
        <v>2</v>
      </c>
      <c r="C51" s="15">
        <v>10101</v>
      </c>
      <c r="D51" s="14">
        <v>300000</v>
      </c>
      <c r="E51" s="11">
        <v>88226.68</v>
      </c>
      <c r="F51" s="13">
        <v>29.408899999999999</v>
      </c>
      <c r="G51" s="14">
        <v>300000</v>
      </c>
      <c r="H51" s="14">
        <v>88226.68</v>
      </c>
      <c r="I51" s="13">
        <v>29.408899999999999</v>
      </c>
      <c r="J51" s="8"/>
    </row>
    <row r="52" spans="1:10" ht="80.45" customHeight="1" x14ac:dyDescent="0.2">
      <c r="A52" s="12"/>
      <c r="B52" s="39" t="s">
        <v>6</v>
      </c>
      <c r="C52" s="15">
        <v>10306</v>
      </c>
      <c r="D52" s="14">
        <v>690550715.67999995</v>
      </c>
      <c r="E52" s="11">
        <v>554098540.40999997</v>
      </c>
      <c r="F52" s="13">
        <v>80.240099999999998</v>
      </c>
      <c r="G52" s="14">
        <v>602099354.91999996</v>
      </c>
      <c r="H52" s="14">
        <v>554098540.40999997</v>
      </c>
      <c r="I52" s="13">
        <v>92.027799999999999</v>
      </c>
      <c r="J52" s="8"/>
    </row>
    <row r="53" spans="1:10" ht="32.25" customHeight="1" x14ac:dyDescent="0.2">
      <c r="A53" s="12"/>
      <c r="B53" s="51" t="s">
        <v>11</v>
      </c>
      <c r="C53" s="51"/>
      <c r="D53" s="11">
        <v>1402444269.47</v>
      </c>
      <c r="E53" s="10">
        <v>1045802596.1900001</v>
      </c>
      <c r="F53" s="9">
        <v>74.569990000000004</v>
      </c>
      <c r="G53" s="11">
        <v>1259457978.0899999</v>
      </c>
      <c r="H53" s="10">
        <v>1045802596.1900001</v>
      </c>
      <c r="I53" s="9">
        <v>83.035929999999993</v>
      </c>
      <c r="J53" s="8"/>
    </row>
    <row r="54" spans="1:10" ht="53.25" customHeight="1" x14ac:dyDescent="0.2">
      <c r="A54" s="12"/>
      <c r="B54" s="39" t="s">
        <v>10</v>
      </c>
      <c r="C54" s="15">
        <v>10312</v>
      </c>
      <c r="D54" s="14">
        <v>130465712.23</v>
      </c>
      <c r="E54" s="11">
        <v>81998632.75</v>
      </c>
      <c r="F54" s="13">
        <v>62.850700000000003</v>
      </c>
      <c r="G54" s="14">
        <v>81998632.75</v>
      </c>
      <c r="H54" s="14">
        <v>81998632.75</v>
      </c>
      <c r="I54" s="13">
        <v>100</v>
      </c>
      <c r="J54" s="8"/>
    </row>
    <row r="55" spans="1:10" ht="61.15" customHeight="1" x14ac:dyDescent="0.2">
      <c r="A55" s="12"/>
      <c r="B55" s="39" t="s">
        <v>2</v>
      </c>
      <c r="C55" s="15">
        <v>10101</v>
      </c>
      <c r="D55" s="14">
        <v>225491727.19</v>
      </c>
      <c r="E55" s="11">
        <v>128292026.44</v>
      </c>
      <c r="F55" s="13">
        <v>56.894300000000001</v>
      </c>
      <c r="G55" s="14">
        <v>141347067.74000001</v>
      </c>
      <c r="H55" s="14">
        <v>128292026.44</v>
      </c>
      <c r="I55" s="13">
        <v>90.763800000000003</v>
      </c>
      <c r="J55" s="8"/>
    </row>
    <row r="56" spans="1:10" ht="53.25" customHeight="1" x14ac:dyDescent="0.2">
      <c r="A56" s="12"/>
      <c r="B56" s="39" t="s">
        <v>9</v>
      </c>
      <c r="C56" s="15">
        <v>10111</v>
      </c>
      <c r="D56" s="14">
        <v>3476387.25</v>
      </c>
      <c r="E56" s="11">
        <v>2424913.89</v>
      </c>
      <c r="F56" s="13">
        <v>69.753799999999998</v>
      </c>
      <c r="G56" s="14">
        <v>3476387.25</v>
      </c>
      <c r="H56" s="14">
        <v>2424913.89</v>
      </c>
      <c r="I56" s="13">
        <v>69.753799999999998</v>
      </c>
      <c r="J56" s="8"/>
    </row>
    <row r="57" spans="1:10" ht="42.75" customHeight="1" x14ac:dyDescent="0.2">
      <c r="A57" s="12"/>
      <c r="B57" s="39" t="s">
        <v>8</v>
      </c>
      <c r="C57" s="15">
        <v>10112</v>
      </c>
      <c r="D57" s="14">
        <v>28088767.039999999</v>
      </c>
      <c r="E57" s="11">
        <v>17783309.890000001</v>
      </c>
      <c r="F57" s="13">
        <v>63.311100000000003</v>
      </c>
      <c r="G57" s="14">
        <v>22786818.989999998</v>
      </c>
      <c r="H57" s="14">
        <v>17783309.890000001</v>
      </c>
      <c r="I57" s="13">
        <v>78.042100000000005</v>
      </c>
      <c r="J57" s="8"/>
    </row>
    <row r="58" spans="1:10" ht="58.15" customHeight="1" x14ac:dyDescent="0.2">
      <c r="A58" s="12"/>
      <c r="B58" s="39" t="s">
        <v>7</v>
      </c>
      <c r="C58" s="15">
        <v>10307</v>
      </c>
      <c r="D58" s="14">
        <v>24935132.579999998</v>
      </c>
      <c r="E58" s="11">
        <v>22961718.25</v>
      </c>
      <c r="F58" s="13">
        <v>92.085800000000006</v>
      </c>
      <c r="G58" s="14">
        <v>22961718.25</v>
      </c>
      <c r="H58" s="14">
        <v>22961718.25</v>
      </c>
      <c r="I58" s="13">
        <v>100</v>
      </c>
      <c r="J58" s="8"/>
    </row>
    <row r="59" spans="1:10" ht="82.9" customHeight="1" x14ac:dyDescent="0.2">
      <c r="A59" s="12"/>
      <c r="B59" s="39" t="s">
        <v>6</v>
      </c>
      <c r="C59" s="15">
        <v>10306</v>
      </c>
      <c r="D59" s="14">
        <v>989986543.17999995</v>
      </c>
      <c r="E59" s="11">
        <v>792341994.97000003</v>
      </c>
      <c r="F59" s="13">
        <v>80.035600000000002</v>
      </c>
      <c r="G59" s="14">
        <v>986887353.11000001</v>
      </c>
      <c r="H59" s="14">
        <v>792341994.97000003</v>
      </c>
      <c r="I59" s="13">
        <v>80.287000000000006</v>
      </c>
      <c r="J59" s="8"/>
    </row>
    <row r="60" spans="1:10" ht="32.25" customHeight="1" x14ac:dyDescent="0.2">
      <c r="A60" s="12"/>
      <c r="B60" s="51" t="s">
        <v>5</v>
      </c>
      <c r="C60" s="51"/>
      <c r="D60" s="11">
        <v>60160253.840000004</v>
      </c>
      <c r="E60" s="10">
        <v>42013228.939999998</v>
      </c>
      <c r="F60" s="9">
        <v>69.835520000000002</v>
      </c>
      <c r="G60" s="11">
        <v>43522121.960000001</v>
      </c>
      <c r="H60" s="10">
        <v>42013228.939999998</v>
      </c>
      <c r="I60" s="9">
        <v>96.53304</v>
      </c>
      <c r="J60" s="8"/>
    </row>
    <row r="61" spans="1:10" ht="59.45" customHeight="1" x14ac:dyDescent="0.2">
      <c r="A61" s="12"/>
      <c r="B61" s="39" t="s">
        <v>2</v>
      </c>
      <c r="C61" s="15">
        <v>10101</v>
      </c>
      <c r="D61" s="14">
        <v>60160253.840000004</v>
      </c>
      <c r="E61" s="11">
        <v>42013228.939999998</v>
      </c>
      <c r="F61" s="13">
        <v>69.835499999999996</v>
      </c>
      <c r="G61" s="14">
        <v>43522121.960000001</v>
      </c>
      <c r="H61" s="14">
        <v>42013228.939999998</v>
      </c>
      <c r="I61" s="13">
        <v>96.533000000000001</v>
      </c>
      <c r="J61" s="8"/>
    </row>
    <row r="62" spans="1:10" ht="12.75" customHeight="1" x14ac:dyDescent="0.2">
      <c r="A62" s="12"/>
      <c r="B62" s="51" t="s">
        <v>4</v>
      </c>
      <c r="C62" s="51"/>
      <c r="D62" s="11">
        <v>4068181642.0700002</v>
      </c>
      <c r="E62" s="10">
        <v>2945274722.5700002</v>
      </c>
      <c r="F62" s="9">
        <v>72.397819999999996</v>
      </c>
      <c r="G62" s="11">
        <v>3305967285.3499999</v>
      </c>
      <c r="H62" s="10">
        <v>2945274722.5700002</v>
      </c>
      <c r="I62" s="9">
        <v>89.089650000000006</v>
      </c>
      <c r="J62" s="8"/>
    </row>
    <row r="63" spans="1:10" ht="12.75" customHeight="1" x14ac:dyDescent="0.2">
      <c r="A63" s="12"/>
      <c r="B63" s="51" t="s">
        <v>3</v>
      </c>
      <c r="C63" s="51"/>
      <c r="D63" s="51"/>
      <c r="E63" s="51"/>
      <c r="F63" s="51"/>
      <c r="G63" s="51"/>
      <c r="H63" s="51"/>
      <c r="I63" s="51"/>
      <c r="J63" s="8"/>
    </row>
    <row r="64" spans="1:10" ht="61.15" customHeight="1" x14ac:dyDescent="0.2">
      <c r="A64" s="12"/>
      <c r="B64" s="39" t="s">
        <v>2</v>
      </c>
      <c r="C64" s="15">
        <v>10101</v>
      </c>
      <c r="D64" s="14">
        <v>581600000</v>
      </c>
      <c r="E64" s="11">
        <v>119863113.22</v>
      </c>
      <c r="F64" s="13">
        <v>20.609200000000001</v>
      </c>
      <c r="G64" s="14">
        <v>207311000</v>
      </c>
      <c r="H64" s="14">
        <v>119863113.22</v>
      </c>
      <c r="I64" s="13">
        <v>57.817999999999998</v>
      </c>
      <c r="J64" s="8"/>
    </row>
    <row r="65" spans="1:10" ht="18" customHeight="1" x14ac:dyDescent="0.2">
      <c r="A65" s="12"/>
      <c r="B65" s="51" t="s">
        <v>1</v>
      </c>
      <c r="C65" s="51"/>
      <c r="D65" s="11">
        <v>581600000</v>
      </c>
      <c r="E65" s="10">
        <v>119863113.22</v>
      </c>
      <c r="F65" s="9">
        <v>20.609200000000001</v>
      </c>
      <c r="G65" s="11">
        <v>207311000</v>
      </c>
      <c r="H65" s="10">
        <v>119863113.22</v>
      </c>
      <c r="I65" s="9">
        <v>57.818019999999997</v>
      </c>
      <c r="J65" s="8"/>
    </row>
    <row r="66" spans="1:10" ht="15.6" customHeight="1" x14ac:dyDescent="0.2">
      <c r="A66" s="1"/>
      <c r="B66" s="7" t="s">
        <v>0</v>
      </c>
      <c r="C66" s="6"/>
      <c r="D66" s="4">
        <v>4649781642.0699997</v>
      </c>
      <c r="E66" s="4">
        <v>3065137835.79</v>
      </c>
      <c r="F66" s="3">
        <v>65.92004</v>
      </c>
      <c r="G66" s="5">
        <v>3513278285.3499999</v>
      </c>
      <c r="H66" s="4">
        <v>3065137835.79</v>
      </c>
      <c r="I66" s="3">
        <v>87.244380000000007</v>
      </c>
      <c r="J66" s="1"/>
    </row>
    <row r="67" spans="1:10" ht="12.75" customHeight="1" x14ac:dyDescent="0.2">
      <c r="A67" s="1"/>
      <c r="B67" s="1"/>
      <c r="C67" s="2"/>
      <c r="D67" s="1"/>
      <c r="E67" s="1"/>
      <c r="F67" s="1"/>
      <c r="G67" s="1"/>
      <c r="H67" s="1"/>
      <c r="I67" s="1"/>
      <c r="J67" s="1"/>
    </row>
  </sheetData>
  <mergeCells count="26">
    <mergeCell ref="B53:C53"/>
    <mergeCell ref="B60:C60"/>
    <mergeCell ref="B62:C62"/>
    <mergeCell ref="B63:I63"/>
    <mergeCell ref="B65:C65"/>
    <mergeCell ref="B49:C49"/>
    <mergeCell ref="B14:I14"/>
    <mergeCell ref="B21:C21"/>
    <mergeCell ref="B22:I22"/>
    <mergeCell ref="B24:C24"/>
    <mergeCell ref="B28:I28"/>
    <mergeCell ref="B29:C29"/>
    <mergeCell ref="B31:C31"/>
    <mergeCell ref="B36:C36"/>
    <mergeCell ref="B38:C38"/>
    <mergeCell ref="B40:C40"/>
    <mergeCell ref="B45:C45"/>
    <mergeCell ref="F2:I2"/>
    <mergeCell ref="B9:B11"/>
    <mergeCell ref="C9:C11"/>
    <mergeCell ref="D9:D11"/>
    <mergeCell ref="E9:F9"/>
    <mergeCell ref="E10:E11"/>
    <mergeCell ref="F10:F11"/>
    <mergeCell ref="G10:G11"/>
    <mergeCell ref="H10:I10"/>
  </mergeCells>
  <pageMargins left="0.75" right="0.75" top="1" bottom="1" header="0.5" footer="0.5"/>
  <pageSetup paperSize="9" scale="63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кассового плана (все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Pominova</cp:lastModifiedBy>
  <cp:lastPrinted>2021-12-21T07:38:54Z</cp:lastPrinted>
  <dcterms:created xsi:type="dcterms:W3CDTF">2021-12-20T12:34:38Z</dcterms:created>
  <dcterms:modified xsi:type="dcterms:W3CDTF">2021-12-21T08:12:10Z</dcterms:modified>
</cp:coreProperties>
</file>