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<sst xmlns="http://schemas.openxmlformats.org/spreadsheetml/2006/main" count="139" uniqueCount="136">
  <si>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</si>
  <si>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</si>
  <si>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</si>
  <si>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</si>
  <si>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</si>
  <si>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</si>
  <si>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</si>
  <si>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</si>
  <si>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</si>
  <si>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</si>
  <si>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</si>
  <si>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</si>
  <si>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</si>
  <si>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</si>
  <si>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</si>
  <si>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</si>
  <si>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</si>
  <si>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</si>
  <si>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</si>
  <si>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</si>
  <si>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</si>
  <si>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</si>
  <si>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</si>
  <si>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</si>
  <si>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</si>
  <si>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</si>
  <si>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</si>
  <si>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</si>
  <si>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</si>
  <si>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</si>
  <si>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</si>
  <si>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</si>
  <si>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</si>
  <si>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</si>
  <si>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</si>
  <si>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</si>
  <si>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</si>
  <si>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</si>
  <si>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</si>
  <si>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</si>
  <si>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</si>
  <si>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</si>
  <si>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</si>
  <si>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</si>
  <si>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</si>
  <si>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</si>
  <si>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</si>
  <si>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</si>
  <si>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</si>
  <si>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</si>
  <si>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</si>
  <si>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</si>
  <si>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</si>
  <si>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</si>
  <si>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</si>
  <si>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</si>
  <si>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</si>
  <si>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</si>
  <si>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</si>
  <si>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</si>
  <si>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</si>
  <si>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</si>
  <si>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</si>
  <si>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</si>
  <si>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</si>
  <si>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</si>
  <si>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</si>
  <si>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</si>
  <si>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</si>
  <si>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</si>
  <si>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</si>
  <si>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</si>
  <si>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</si>
  <si>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</si>
  <si>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</si>
  <si>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</si>
  <si>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</si>
  <si>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</si>
  <si>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</si>
  <si>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</si>
  <si>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</si>
  <si>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</si>
  <si>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</si>
  <si>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</si>
  <si>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</si>
  <si>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</si>
  <si>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</si>
  <si>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</si>
  <si>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</si>
  <si>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</si>
  <si>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</si>
  <si>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</si>
  <si>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</si>
  <si>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</si>
  <si>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</si>
  <si>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</si>
  <si>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</si>
  <si>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</si>
  <si>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</si>
  <si>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</si>
  <si>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</si>
  <si>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</si>
  <si>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</si>
  <si>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</si>
  <si>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</si>
  <si>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</si>
  <si>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</si>
  <si>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</si>
  <si>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</si>
  <si>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</si>
  <si>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</si>
  <si>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</si>
  <si>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</si>
  <si>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</si>
  <si>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</si>
  <si>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</si>
  <si>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</si>
  <si>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</si>
  <si>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</si>
  <si>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</si>
  <si>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</si>
  <si>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</si>
  <si>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</si>
  <si>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</si>
  <si>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</si>
  <si>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</si>
  <si>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</si>
  <si>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</si>
  <si>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</si>
  <si>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</si>
  <si>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</si>
  <si>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</si>
  <si>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</si>
  <si>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по расходам  по состоянию на 01 августа 2019 года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</si>
  <si>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августа 2019 года.</t>
    </r>
  </si>
  <si>
    <t>2 19 00000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</si>
</sst>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66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b/>
      <i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theme="3" tint="-0.24997000396251678"/>
      <name val="Arial"/>
      <family val="2"/>
    </font>
    <font>
      <b/>
      <i/>
      <sz val="10"/>
      <color rgb="FF002060"/>
      <name val="Arial Cyr"/>
      <family val="0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4" fontId="44" fillId="0" borderId="1">
      <alignment horizontal="right" shrinkToFit="1"/>
      <protection/>
    </xf>
    <xf numFmtId="4" fontId="44" fillId="0" borderId="1">
      <alignment horizontal="right" wrapText="1"/>
      <protection/>
    </xf>
    <xf numFmtId="4" fontId="11" fillId="0" borderId="2">
      <alignment horizontal="right" wrapText="1"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5" fillId="25" borderId="3" applyNumberFormat="0" applyAlignment="0" applyProtection="0"/>
    <xf numFmtId="0" fontId="46" fillId="26" borderId="4" applyNumberFormat="0" applyAlignment="0" applyProtection="0"/>
    <xf numFmtId="0" fontId="47" fillId="26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7" borderId="9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Font="1" applyFill="1" applyBorder="1" applyAlignment="1">
      <alignment/>
    </xf>
    <xf numFmtId="180" fontId="0" fillId="0" borderId="13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80" fontId="0" fillId="0" borderId="15" xfId="0" applyNumberFormat="1" applyFont="1" applyFill="1" applyBorder="1" applyAlignment="1">
      <alignment horizontal="center"/>
    </xf>
    <xf numFmtId="0" fontId="12" fillId="0" borderId="16" xfId="55" applyNumberFormat="1" applyFont="1" applyFill="1" applyBorder="1" applyAlignment="1">
      <alignment horizontal="left" vertical="top" wrapText="1"/>
      <protection/>
    </xf>
    <xf numFmtId="0" fontId="12" fillId="0" borderId="17" xfId="55" applyNumberFormat="1" applyFont="1" applyFill="1" applyBorder="1" applyAlignment="1">
      <alignment horizontal="left" vertical="top" wrapText="1"/>
      <protection/>
    </xf>
    <xf numFmtId="0" fontId="12" fillId="0" borderId="18" xfId="55" applyNumberFormat="1" applyFont="1" applyFill="1" applyBorder="1" applyAlignment="1">
      <alignment horizontal="left" vertical="top" wrapText="1"/>
      <protection/>
    </xf>
    <xf numFmtId="0" fontId="12" fillId="0" borderId="19" xfId="55" applyNumberFormat="1" applyFont="1" applyFill="1" applyBorder="1" applyAlignment="1">
      <alignment horizontal="left" vertical="top" wrapText="1"/>
      <protection/>
    </xf>
    <xf numFmtId="0" fontId="5" fillId="0" borderId="20" xfId="0" applyFont="1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wrapText="1"/>
    </xf>
    <xf numFmtId="0" fontId="6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180" fontId="0" fillId="0" borderId="21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horizontal="left" wrapText="1"/>
    </xf>
    <xf numFmtId="180" fontId="0" fillId="0" borderId="2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/>
    </xf>
    <xf numFmtId="0" fontId="1" fillId="0" borderId="22" xfId="0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49" fontId="14" fillId="0" borderId="12" xfId="0" applyNumberFormat="1" applyFont="1" applyFill="1" applyBorder="1" applyAlignment="1">
      <alignment horizontal="center" vertical="center"/>
    </xf>
    <xf numFmtId="0" fontId="14" fillId="0" borderId="25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2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wrapText="1"/>
    </xf>
    <xf numFmtId="0" fontId="15" fillId="0" borderId="21" xfId="0" applyFont="1" applyFill="1" applyBorder="1" applyAlignment="1">
      <alignment/>
    </xf>
    <xf numFmtId="0" fontId="15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/>
    </xf>
    <xf numFmtId="0" fontId="6" fillId="0" borderId="22" xfId="0" applyNumberFormat="1" applyFont="1" applyFill="1" applyBorder="1" applyAlignment="1">
      <alignment horizontal="left" wrapText="1"/>
    </xf>
    <xf numFmtId="0" fontId="1" fillId="0" borderId="30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3" fillId="0" borderId="31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32" xfId="0" applyFont="1" applyFill="1" applyBorder="1" applyAlignment="1">
      <alignment wrapText="1"/>
    </xf>
    <xf numFmtId="0" fontId="0" fillId="0" borderId="24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0" fillId="0" borderId="0" xfId="0" applyFont="1" applyFill="1" applyAlignment="1">
      <alignment/>
    </xf>
    <xf numFmtId="2" fontId="60" fillId="0" borderId="26" xfId="0" applyNumberFormat="1" applyFont="1" applyFill="1" applyBorder="1" applyAlignment="1">
      <alignment/>
    </xf>
    <xf numFmtId="2" fontId="60" fillId="0" borderId="0" xfId="0" applyNumberFormat="1" applyFont="1" applyFill="1" applyAlignment="1">
      <alignment/>
    </xf>
    <xf numFmtId="4" fontId="61" fillId="0" borderId="33" xfId="0" applyNumberFormat="1" applyFont="1" applyFill="1" applyBorder="1" applyAlignment="1">
      <alignment horizontal="right" vertical="center" wrapText="1"/>
    </xf>
    <xf numFmtId="4" fontId="61" fillId="0" borderId="34" xfId="0" applyNumberFormat="1" applyFont="1" applyFill="1" applyBorder="1" applyAlignment="1">
      <alignment horizontal="right" vertical="center" wrapText="1"/>
    </xf>
    <xf numFmtId="2" fontId="61" fillId="0" borderId="33" xfId="0" applyNumberFormat="1" applyFont="1" applyFill="1" applyBorder="1" applyAlignment="1">
      <alignment horizontal="right" wrapText="1"/>
    </xf>
    <xf numFmtId="2" fontId="61" fillId="0" borderId="34" xfId="0" applyNumberFormat="1" applyFont="1" applyFill="1" applyBorder="1" applyAlignment="1">
      <alignment horizontal="right" wrapText="1"/>
    </xf>
    <xf numFmtId="4" fontId="61" fillId="0" borderId="33" xfId="0" applyNumberFormat="1" applyFont="1" applyFill="1" applyBorder="1" applyAlignment="1">
      <alignment horizontal="right" wrapText="1"/>
    </xf>
    <xf numFmtId="4" fontId="61" fillId="0" borderId="34" xfId="0" applyNumberFormat="1" applyFont="1" applyFill="1" applyBorder="1" applyAlignment="1">
      <alignment horizontal="right" wrapText="1"/>
    </xf>
    <xf numFmtId="0" fontId="0" fillId="0" borderId="35" xfId="0" applyFont="1" applyFill="1" applyBorder="1" applyAlignment="1">
      <alignment wrapText="1"/>
    </xf>
    <xf numFmtId="3" fontId="0" fillId="0" borderId="1" xfId="35" applyNumberFormat="1" applyFont="1" applyFill="1" applyBorder="1" applyProtection="1">
      <alignment horizontal="right" wrapText="1"/>
      <protection/>
    </xf>
    <xf numFmtId="0" fontId="0" fillId="0" borderId="32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39" xfId="0" applyFont="1" applyFill="1" applyBorder="1" applyAlignment="1">
      <alignment wrapText="1"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4" fontId="44" fillId="0" borderId="0" xfId="33" applyBorder="1" applyProtection="1">
      <alignment horizontal="right" shrinkToFit="1"/>
      <protection/>
    </xf>
    <xf numFmtId="4" fontId="44" fillId="0" borderId="0" xfId="33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62" fillId="0" borderId="24" xfId="0" applyNumberFormat="1" applyFont="1" applyFill="1" applyBorder="1" applyAlignment="1">
      <alignment horizontal="right" vertical="center" wrapText="1"/>
    </xf>
    <xf numFmtId="2" fontId="61" fillId="0" borderId="33" xfId="0" applyNumberFormat="1" applyFont="1" applyFill="1" applyBorder="1" applyAlignment="1">
      <alignment/>
    </xf>
    <xf numFmtId="4" fontId="61" fillId="0" borderId="31" xfId="0" applyNumberFormat="1" applyFont="1" applyFill="1" applyBorder="1" applyAlignment="1">
      <alignment horizontal="center" vertical="center" wrapText="1"/>
    </xf>
    <xf numFmtId="4" fontId="61" fillId="0" borderId="24" xfId="0" applyNumberFormat="1" applyFont="1" applyFill="1" applyBorder="1" applyAlignment="1">
      <alignment horizontal="center" vertical="center" wrapText="1"/>
    </xf>
    <xf numFmtId="4" fontId="61" fillId="0" borderId="33" xfId="0" applyNumberFormat="1" applyFont="1" applyFill="1" applyBorder="1" applyAlignment="1">
      <alignment/>
    </xf>
    <xf numFmtId="4" fontId="61" fillId="0" borderId="12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 wrapText="1"/>
    </xf>
    <xf numFmtId="2" fontId="0" fillId="0" borderId="32" xfId="0" applyNumberFormat="1" applyFont="1" applyFill="1" applyBorder="1" applyAlignment="1">
      <alignment/>
    </xf>
    <xf numFmtId="2" fontId="0" fillId="0" borderId="36" xfId="0" applyNumberFormat="1" applyFont="1" applyFill="1" applyBorder="1" applyAlignment="1">
      <alignment/>
    </xf>
    <xf numFmtId="2" fontId="0" fillId="0" borderId="37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/>
    </xf>
    <xf numFmtId="2" fontId="0" fillId="0" borderId="38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4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180" fontId="3" fillId="0" borderId="37" xfId="0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vertical="center"/>
    </xf>
    <xf numFmtId="180" fontId="0" fillId="0" borderId="38" xfId="0" applyNumberFormat="1" applyFont="1" applyFill="1" applyBorder="1" applyAlignment="1">
      <alignment horizontal="center" wrapText="1"/>
    </xf>
    <xf numFmtId="0" fontId="4" fillId="0" borderId="39" xfId="0" applyFont="1" applyFill="1" applyBorder="1" applyAlignment="1">
      <alignment wrapText="1"/>
    </xf>
    <xf numFmtId="180" fontId="0" fillId="0" borderId="32" xfId="0" applyNumberFormat="1" applyFont="1" applyFill="1" applyBorder="1" applyAlignment="1">
      <alignment horizontal="center"/>
    </xf>
    <xf numFmtId="0" fontId="4" fillId="0" borderId="56" xfId="0" applyFont="1" applyFill="1" applyBorder="1" applyAlignment="1">
      <alignment wrapText="1"/>
    </xf>
    <xf numFmtId="180" fontId="0" fillId="0" borderId="36" xfId="0" applyNumberFormat="1" applyFont="1" applyFill="1" applyBorder="1" applyAlignment="1">
      <alignment horizontal="center"/>
    </xf>
    <xf numFmtId="0" fontId="4" fillId="0" borderId="57" xfId="0" applyFont="1" applyFill="1" applyBorder="1" applyAlignment="1">
      <alignment wrapText="1"/>
    </xf>
    <xf numFmtId="180" fontId="0" fillId="0" borderId="21" xfId="0" applyNumberFormat="1" applyFont="1" applyFill="1" applyBorder="1" applyAlignment="1">
      <alignment horizontal="center"/>
    </xf>
    <xf numFmtId="0" fontId="4" fillId="0" borderId="56" xfId="0" applyFont="1" applyFill="1" applyBorder="1" applyAlignment="1">
      <alignment horizontal="left" vertical="center" wrapText="1"/>
    </xf>
    <xf numFmtId="180" fontId="0" fillId="0" borderId="40" xfId="0" applyNumberFormat="1" applyFont="1" applyFill="1" applyBorder="1" applyAlignment="1">
      <alignment horizontal="center"/>
    </xf>
    <xf numFmtId="180" fontId="13" fillId="0" borderId="24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vertical="center" wrapText="1"/>
    </xf>
    <xf numFmtId="180" fontId="3" fillId="0" borderId="24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vertical="center" wrapText="1"/>
    </xf>
    <xf numFmtId="180" fontId="0" fillId="0" borderId="38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80" fontId="1" fillId="0" borderId="13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wrapText="1"/>
    </xf>
    <xf numFmtId="0" fontId="0" fillId="0" borderId="38" xfId="0" applyFont="1" applyFill="1" applyBorder="1" applyAlignment="1">
      <alignment wrapText="1"/>
    </xf>
    <xf numFmtId="180" fontId="1" fillId="0" borderId="58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180" fontId="1" fillId="0" borderId="56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180" fontId="3" fillId="0" borderId="31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9" fillId="0" borderId="38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180" fontId="3" fillId="0" borderId="59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0" fontId="4" fillId="0" borderId="3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180" fontId="3" fillId="0" borderId="31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4" fillId="0" borderId="46" xfId="0" applyFont="1" applyFill="1" applyBorder="1" applyAlignment="1">
      <alignment/>
    </xf>
    <xf numFmtId="0" fontId="1" fillId="0" borderId="61" xfId="0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1" fillId="0" borderId="58" xfId="0" applyFont="1" applyFill="1" applyBorder="1" applyAlignment="1">
      <alignment horizontal="center"/>
    </xf>
    <xf numFmtId="0" fontId="8" fillId="0" borderId="31" xfId="0" applyFont="1" applyFill="1" applyBorder="1" applyAlignment="1">
      <alignment/>
    </xf>
    <xf numFmtId="0" fontId="1" fillId="0" borderId="56" xfId="0" applyFont="1" applyFill="1" applyBorder="1" applyAlignment="1">
      <alignment horizontal="center"/>
    </xf>
    <xf numFmtId="0" fontId="4" fillId="0" borderId="61" xfId="0" applyFont="1" applyFill="1" applyBorder="1" applyAlignment="1">
      <alignment/>
    </xf>
    <xf numFmtId="0" fontId="3" fillId="0" borderId="56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3" fillId="0" borderId="57" xfId="0" applyFont="1" applyFill="1" applyBorder="1" applyAlignment="1">
      <alignment horizontal="center"/>
    </xf>
    <xf numFmtId="0" fontId="8" fillId="0" borderId="6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63" fillId="0" borderId="0" xfId="0" applyFont="1" applyFill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64" fillId="0" borderId="55" xfId="0" applyFont="1" applyFill="1" applyBorder="1" applyAlignment="1">
      <alignment horizontal="center" vertical="center" wrapText="1"/>
    </xf>
    <xf numFmtId="0" fontId="64" fillId="0" borderId="40" xfId="0" applyFont="1" applyFill="1" applyBorder="1" applyAlignment="1">
      <alignment horizontal="center" vertical="center" wrapText="1"/>
    </xf>
    <xf numFmtId="0" fontId="64" fillId="0" borderId="37" xfId="0" applyFont="1" applyFill="1" applyBorder="1" applyAlignment="1">
      <alignment horizontal="center" vertical="center" wrapText="1"/>
    </xf>
    <xf numFmtId="0" fontId="64" fillId="0" borderId="62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4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0" fontId="65" fillId="0" borderId="55" xfId="0" applyFont="1" applyFill="1" applyBorder="1" applyAlignment="1">
      <alignment horizontal="center" vertical="center" wrapText="1"/>
    </xf>
    <xf numFmtId="0" fontId="65" fillId="0" borderId="40" xfId="0" applyFont="1" applyFill="1" applyBorder="1" applyAlignment="1">
      <alignment horizontal="center" vertical="center" wrapText="1"/>
    </xf>
    <xf numFmtId="0" fontId="65" fillId="0" borderId="3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48" xfId="0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/>
    </xf>
    <xf numFmtId="2" fontId="0" fillId="0" borderId="26" xfId="0" applyNumberFormat="1" applyFont="1" applyFill="1" applyBorder="1" applyAlignment="1">
      <alignment horizontal="right" vertical="center" wrapText="1"/>
    </xf>
    <xf numFmtId="2" fontId="0" fillId="0" borderId="21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 horizontal="right" wrapText="1"/>
    </xf>
    <xf numFmtId="2" fontId="0" fillId="0" borderId="21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 horizontal="right" vertical="center" wrapText="1"/>
    </xf>
    <xf numFmtId="2" fontId="0" fillId="0" borderId="23" xfId="0" applyNumberFormat="1" applyFont="1" applyFill="1" applyBorder="1" applyAlignment="1">
      <alignment/>
    </xf>
    <xf numFmtId="2" fontId="0" fillId="0" borderId="23" xfId="0" applyNumberFormat="1" applyFont="1" applyFill="1" applyBorder="1" applyAlignment="1">
      <alignment horizontal="right" vertical="center" wrapText="1"/>
    </xf>
    <xf numFmtId="2" fontId="0" fillId="0" borderId="26" xfId="0" applyNumberFormat="1" applyFont="1" applyFill="1" applyBorder="1" applyAlignment="1">
      <alignment horizontal="right" wrapText="1"/>
    </xf>
    <xf numFmtId="2" fontId="0" fillId="0" borderId="21" xfId="0" applyNumberFormat="1" applyFont="1" applyFill="1" applyBorder="1" applyAlignment="1">
      <alignment horizontal="right"/>
    </xf>
    <xf numFmtId="2" fontId="0" fillId="0" borderId="28" xfId="0" applyNumberFormat="1" applyFont="1" applyFill="1" applyBorder="1" applyAlignment="1">
      <alignment/>
    </xf>
    <xf numFmtId="2" fontId="0" fillId="0" borderId="47" xfId="0" applyNumberFormat="1" applyFont="1" applyFill="1" applyBorder="1" applyAlignment="1">
      <alignment/>
    </xf>
    <xf numFmtId="2" fontId="0" fillId="0" borderId="63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1" xfId="33"/>
    <cellStyle name="xl84" xfId="34"/>
    <cellStyle name="xl8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H39" sqref="H39"/>
    </sheetView>
  </sheetViews>
  <sheetFormatPr defaultColWidth="9.140625" defaultRowHeight="12.75"/>
  <cols>
    <col min="1" max="1" width="11.7109375" style="20" customWidth="1"/>
    <col min="2" max="2" width="47.57421875" style="20" customWidth="1"/>
    <col min="3" max="3" width="11.00390625" style="20" customWidth="1"/>
    <col min="4" max="5" width="10.140625" style="20" customWidth="1"/>
    <col min="6" max="7" width="8.421875" style="20" customWidth="1"/>
    <col min="8" max="8" width="9.140625" style="20" customWidth="1"/>
    <col min="9" max="9" width="11.28125" style="20" customWidth="1"/>
    <col min="10" max="10" width="9.57421875" style="20" bestFit="1" customWidth="1"/>
    <col min="11" max="16384" width="9.140625" style="20" customWidth="1"/>
  </cols>
  <sheetData>
    <row r="1" spans="2:7" ht="12.75">
      <c r="B1" s="52"/>
      <c r="C1" s="53"/>
      <c r="D1" s="53"/>
      <c r="E1" s="52" t="s">
        <v>124</v>
      </c>
      <c r="F1" s="52"/>
      <c r="G1" s="52"/>
    </row>
    <row r="2" spans="2:7" ht="12.75">
      <c r="B2" s="176"/>
      <c r="C2" s="176"/>
      <c r="D2" s="176"/>
      <c r="E2" s="176"/>
      <c r="F2" s="176"/>
      <c r="G2" s="176"/>
    </row>
    <row r="3" spans="2:7" ht="9" customHeight="1">
      <c r="B3" s="54"/>
      <c r="C3" s="54"/>
      <c r="D3" s="54"/>
      <c r="E3" s="54"/>
      <c r="F3" s="54"/>
      <c r="G3" s="54"/>
    </row>
    <row r="4" spans="1:7" s="61" customFormat="1" ht="18" customHeight="1">
      <c r="A4" s="177" t="s">
        <v>126</v>
      </c>
      <c r="B4" s="177"/>
      <c r="C4" s="177"/>
      <c r="D4" s="177"/>
      <c r="E4" s="177"/>
      <c r="F4" s="177"/>
      <c r="G4" s="177"/>
    </row>
    <row r="5" spans="1:7" s="61" customFormat="1" ht="18" customHeight="1">
      <c r="A5" s="177" t="s">
        <v>134</v>
      </c>
      <c r="B5" s="177"/>
      <c r="C5" s="177"/>
      <c r="D5" s="177"/>
      <c r="E5" s="177"/>
      <c r="F5" s="177"/>
      <c r="G5" s="177"/>
    </row>
    <row r="6" ht="8.25" customHeight="1"/>
    <row r="7" spans="5:7" ht="11.25" customHeight="1" thickBot="1">
      <c r="E7" s="178" t="s">
        <v>0</v>
      </c>
      <c r="F7" s="178"/>
      <c r="G7" s="178"/>
    </row>
    <row r="8" spans="1:7" s="61" customFormat="1" ht="12.75">
      <c r="A8" s="181" t="s">
        <v>1</v>
      </c>
      <c r="B8" s="181" t="s">
        <v>2</v>
      </c>
      <c r="C8" s="181" t="s">
        <v>87</v>
      </c>
      <c r="D8" s="181" t="s">
        <v>89</v>
      </c>
      <c r="E8" s="184" t="s">
        <v>3</v>
      </c>
      <c r="F8" s="181" t="s">
        <v>88</v>
      </c>
      <c r="G8" s="189" t="s">
        <v>90</v>
      </c>
    </row>
    <row r="9" spans="1:7" s="61" customFormat="1" ht="12.75">
      <c r="A9" s="182"/>
      <c r="B9" s="182"/>
      <c r="C9" s="182"/>
      <c r="D9" s="182"/>
      <c r="E9" s="185"/>
      <c r="F9" s="182"/>
      <c r="G9" s="190"/>
    </row>
    <row r="10" spans="1:10" s="61" customFormat="1" ht="30.75" customHeight="1" thickBot="1">
      <c r="A10" s="182"/>
      <c r="B10" s="183"/>
      <c r="C10" s="183"/>
      <c r="D10" s="183"/>
      <c r="E10" s="186"/>
      <c r="F10" s="183"/>
      <c r="G10" s="191"/>
      <c r="I10" s="63"/>
      <c r="J10" s="63"/>
    </row>
    <row r="11" spans="1:11" ht="16.5" customHeight="1" thickBot="1">
      <c r="A11" s="21" t="s">
        <v>4</v>
      </c>
      <c r="B11" s="22" t="s">
        <v>5</v>
      </c>
      <c r="C11" s="103">
        <f>C16+C17+C18+C19+C20+C21+C22+C23+C24+C25+C26+C27+C28+C14+C12+C15+C13</f>
        <v>221247</v>
      </c>
      <c r="D11" s="104">
        <f>D16+D17+D18+D19+D20+D21+D22+D23+D24+D25+D26+D27+D28+D14+D12+D15+D13</f>
        <v>129060.74999999997</v>
      </c>
      <c r="E11" s="104">
        <f>E16+E17+E18+E19+E20+E21+E22+E23+E24+E25+E26+E27+E28+E14+E12+E15+E13</f>
        <v>124029</v>
      </c>
      <c r="F11" s="101">
        <f>E11/D11*100</f>
        <v>96.10125464170945</v>
      </c>
      <c r="G11" s="101">
        <f>E11/C11*100</f>
        <v>56.05906520766383</v>
      </c>
      <c r="I11" s="23"/>
      <c r="J11" s="23"/>
      <c r="K11" s="23"/>
    </row>
    <row r="12" spans="1:9" ht="13.5" customHeight="1">
      <c r="A12" s="24" t="s">
        <v>6</v>
      </c>
      <c r="B12" s="25" t="s">
        <v>7</v>
      </c>
      <c r="C12" s="196">
        <v>172706</v>
      </c>
      <c r="D12" s="196">
        <f>C12/12*7</f>
        <v>100745.16666666666</v>
      </c>
      <c r="E12" s="196">
        <v>89309</v>
      </c>
      <c r="F12" s="197">
        <f aca="true" t="shared" si="0" ref="F12:F42">E12/D12*100</f>
        <v>88.64842151236371</v>
      </c>
      <c r="G12" s="197">
        <f aca="true" t="shared" si="1" ref="G12:G42">E12/C12*100</f>
        <v>51.71157921554549</v>
      </c>
      <c r="I12" s="97"/>
    </row>
    <row r="13" spans="1:9" ht="40.5" customHeight="1">
      <c r="A13" s="26" t="s">
        <v>113</v>
      </c>
      <c r="B13" s="27" t="s">
        <v>114</v>
      </c>
      <c r="C13" s="198">
        <v>13228</v>
      </c>
      <c r="D13" s="196">
        <f aca="true" t="shared" si="2" ref="D13:D27">C13/12*7</f>
        <v>7716.333333333333</v>
      </c>
      <c r="E13" s="198">
        <v>7842</v>
      </c>
      <c r="F13" s="199">
        <f t="shared" si="0"/>
        <v>101.62858006825348</v>
      </c>
      <c r="G13" s="199">
        <f t="shared" si="1"/>
        <v>59.28333837314786</v>
      </c>
      <c r="I13" s="97"/>
    </row>
    <row r="14" spans="1:9" ht="29.25" customHeight="1">
      <c r="A14" s="26" t="s">
        <v>110</v>
      </c>
      <c r="B14" s="28" t="s">
        <v>109</v>
      </c>
      <c r="C14" s="196">
        <v>3508</v>
      </c>
      <c r="D14" s="196">
        <f t="shared" si="2"/>
        <v>2046.3333333333333</v>
      </c>
      <c r="E14" s="196">
        <v>2044</v>
      </c>
      <c r="F14" s="199">
        <f t="shared" si="0"/>
        <v>99.8859749144812</v>
      </c>
      <c r="G14" s="199">
        <f t="shared" si="1"/>
        <v>58.26681870011402</v>
      </c>
      <c r="I14" s="97"/>
    </row>
    <row r="15" spans="1:10" ht="39" customHeight="1">
      <c r="A15" s="29" t="s">
        <v>111</v>
      </c>
      <c r="B15" s="30" t="s">
        <v>112</v>
      </c>
      <c r="C15" s="200">
        <v>361</v>
      </c>
      <c r="D15" s="196">
        <f t="shared" si="2"/>
        <v>210.58333333333331</v>
      </c>
      <c r="E15" s="200">
        <v>306</v>
      </c>
      <c r="F15" s="199">
        <f t="shared" si="0"/>
        <v>145.31064503363672</v>
      </c>
      <c r="G15" s="199">
        <f t="shared" si="1"/>
        <v>84.7645429362881</v>
      </c>
      <c r="I15" s="97"/>
      <c r="J15" s="23"/>
    </row>
    <row r="16" spans="1:9" ht="24.75" customHeight="1">
      <c r="A16" s="13" t="s">
        <v>8</v>
      </c>
      <c r="B16" s="31" t="s">
        <v>9</v>
      </c>
      <c r="C16" s="200">
        <v>4356</v>
      </c>
      <c r="D16" s="196">
        <f t="shared" si="2"/>
        <v>2541</v>
      </c>
      <c r="E16" s="200">
        <v>2870</v>
      </c>
      <c r="F16" s="199">
        <f t="shared" si="0"/>
        <v>112.94765840220387</v>
      </c>
      <c r="G16" s="199">
        <f t="shared" si="1"/>
        <v>65.88613406795226</v>
      </c>
      <c r="I16" s="97"/>
    </row>
    <row r="17" spans="1:9" ht="15" customHeight="1">
      <c r="A17" s="32" t="s">
        <v>10</v>
      </c>
      <c r="B17" s="33" t="s">
        <v>11</v>
      </c>
      <c r="C17" s="200">
        <v>32</v>
      </c>
      <c r="D17" s="196">
        <f t="shared" si="2"/>
        <v>18.666666666666664</v>
      </c>
      <c r="E17" s="200">
        <v>21</v>
      </c>
      <c r="F17" s="199">
        <f t="shared" si="0"/>
        <v>112.50000000000003</v>
      </c>
      <c r="G17" s="199">
        <f t="shared" si="1"/>
        <v>65.625</v>
      </c>
      <c r="I17" s="97"/>
    </row>
    <row r="18" spans="1:9" ht="18" customHeight="1">
      <c r="A18" s="32" t="s">
        <v>12</v>
      </c>
      <c r="B18" s="33" t="s">
        <v>13</v>
      </c>
      <c r="C18" s="200">
        <v>4470</v>
      </c>
      <c r="D18" s="196">
        <f t="shared" si="2"/>
        <v>2607.5</v>
      </c>
      <c r="E18" s="200">
        <v>801</v>
      </c>
      <c r="F18" s="201">
        <f t="shared" si="0"/>
        <v>30.71907957813998</v>
      </c>
      <c r="G18" s="201">
        <f t="shared" si="1"/>
        <v>17.91946308724832</v>
      </c>
      <c r="I18" s="97"/>
    </row>
    <row r="19" spans="1:9" ht="12.75">
      <c r="A19" s="13" t="s">
        <v>14</v>
      </c>
      <c r="B19" s="34" t="s">
        <v>15</v>
      </c>
      <c r="C19" s="200">
        <v>10090</v>
      </c>
      <c r="D19" s="196">
        <f t="shared" si="2"/>
        <v>5885.833333333334</v>
      </c>
      <c r="E19" s="200">
        <v>7501</v>
      </c>
      <c r="F19" s="201">
        <f t="shared" si="0"/>
        <v>127.44159705507573</v>
      </c>
      <c r="G19" s="201">
        <f t="shared" si="1"/>
        <v>74.34093161546085</v>
      </c>
      <c r="I19" s="97"/>
    </row>
    <row r="20" spans="1:9" ht="12.75">
      <c r="A20" s="13" t="s">
        <v>16</v>
      </c>
      <c r="B20" s="34" t="s">
        <v>17</v>
      </c>
      <c r="C20" s="200">
        <v>1163</v>
      </c>
      <c r="D20" s="196">
        <f t="shared" si="2"/>
        <v>678.4166666666667</v>
      </c>
      <c r="E20" s="200">
        <v>7246</v>
      </c>
      <c r="F20" s="201">
        <f t="shared" si="0"/>
        <v>1068.0751750399213</v>
      </c>
      <c r="G20" s="201">
        <f t="shared" si="1"/>
        <v>623.0438521066209</v>
      </c>
      <c r="I20" s="97"/>
    </row>
    <row r="21" spans="1:9" ht="25.5">
      <c r="A21" s="13" t="s">
        <v>18</v>
      </c>
      <c r="B21" s="33" t="s">
        <v>91</v>
      </c>
      <c r="C21" s="200">
        <v>0</v>
      </c>
      <c r="D21" s="196">
        <f t="shared" si="2"/>
        <v>0</v>
      </c>
      <c r="E21" s="200">
        <v>1</v>
      </c>
      <c r="F21" s="199">
        <v>0</v>
      </c>
      <c r="G21" s="199">
        <v>0</v>
      </c>
      <c r="I21" s="75"/>
    </row>
    <row r="22" spans="1:9" ht="24" customHeight="1">
      <c r="A22" s="16" t="s">
        <v>19</v>
      </c>
      <c r="B22" s="31" t="s">
        <v>92</v>
      </c>
      <c r="C22" s="200">
        <v>7394</v>
      </c>
      <c r="D22" s="196">
        <f t="shared" si="2"/>
        <v>4313.166666666666</v>
      </c>
      <c r="E22" s="200">
        <v>3761</v>
      </c>
      <c r="F22" s="199">
        <f t="shared" si="0"/>
        <v>87.19811430117085</v>
      </c>
      <c r="G22" s="199">
        <f t="shared" si="1"/>
        <v>50.865566675682985</v>
      </c>
      <c r="I22" s="97"/>
    </row>
    <row r="23" spans="1:9" ht="15" customHeight="1">
      <c r="A23" s="16" t="s">
        <v>20</v>
      </c>
      <c r="B23" s="35" t="s">
        <v>21</v>
      </c>
      <c r="C23" s="200">
        <v>470</v>
      </c>
      <c r="D23" s="196">
        <f t="shared" si="2"/>
        <v>274.16666666666663</v>
      </c>
      <c r="E23" s="200">
        <v>76</v>
      </c>
      <c r="F23" s="201">
        <f t="shared" si="0"/>
        <v>27.72036474164134</v>
      </c>
      <c r="G23" s="201">
        <f t="shared" si="1"/>
        <v>16.170212765957448</v>
      </c>
      <c r="I23" s="98"/>
    </row>
    <row r="24" spans="1:9" ht="25.5">
      <c r="A24" s="13" t="s">
        <v>22</v>
      </c>
      <c r="B24" s="14" t="s">
        <v>23</v>
      </c>
      <c r="C24" s="200">
        <v>316</v>
      </c>
      <c r="D24" s="196">
        <f t="shared" si="2"/>
        <v>184.33333333333331</v>
      </c>
      <c r="E24" s="200">
        <v>82</v>
      </c>
      <c r="F24" s="199">
        <f t="shared" si="0"/>
        <v>44.484629294755884</v>
      </c>
      <c r="G24" s="199">
        <f t="shared" si="1"/>
        <v>25.949367088607595</v>
      </c>
      <c r="I24" s="97"/>
    </row>
    <row r="25" spans="1:9" ht="25.5">
      <c r="A25" s="13" t="s">
        <v>24</v>
      </c>
      <c r="B25" s="14" t="s">
        <v>25</v>
      </c>
      <c r="C25" s="200">
        <v>2005</v>
      </c>
      <c r="D25" s="196">
        <f t="shared" si="2"/>
        <v>1169.5833333333335</v>
      </c>
      <c r="E25" s="200">
        <v>2103</v>
      </c>
      <c r="F25" s="199">
        <f t="shared" si="0"/>
        <v>179.80762379764872</v>
      </c>
      <c r="G25" s="199">
        <f t="shared" si="1"/>
        <v>104.88778054862844</v>
      </c>
      <c r="I25" s="97"/>
    </row>
    <row r="26" spans="1:9" ht="12.75">
      <c r="A26" s="36" t="s">
        <v>26</v>
      </c>
      <c r="B26" s="14" t="s">
        <v>27</v>
      </c>
      <c r="C26" s="200">
        <v>0</v>
      </c>
      <c r="D26" s="196">
        <f t="shared" si="2"/>
        <v>0</v>
      </c>
      <c r="E26" s="200">
        <v>0</v>
      </c>
      <c r="F26" s="201">
        <v>0</v>
      </c>
      <c r="G26" s="201">
        <v>0</v>
      </c>
      <c r="I26" s="75"/>
    </row>
    <row r="27" spans="1:9" ht="15.75" customHeight="1">
      <c r="A27" s="13" t="s">
        <v>28</v>
      </c>
      <c r="B27" s="14" t="s">
        <v>29</v>
      </c>
      <c r="C27" s="200">
        <v>1148</v>
      </c>
      <c r="D27" s="196">
        <f t="shared" si="2"/>
        <v>669.6666666666667</v>
      </c>
      <c r="E27" s="200">
        <v>65</v>
      </c>
      <c r="F27" s="201">
        <f t="shared" si="0"/>
        <v>9.706321553011447</v>
      </c>
      <c r="G27" s="201">
        <f t="shared" si="1"/>
        <v>5.662020905923345</v>
      </c>
      <c r="I27" s="97"/>
    </row>
    <row r="28" spans="1:9" ht="13.5" thickBot="1">
      <c r="A28" s="36" t="s">
        <v>30</v>
      </c>
      <c r="B28" s="37" t="s">
        <v>31</v>
      </c>
      <c r="C28" s="202">
        <v>0</v>
      </c>
      <c r="D28" s="196">
        <f>C28/12*7</f>
        <v>0</v>
      </c>
      <c r="E28" s="202">
        <v>1</v>
      </c>
      <c r="F28" s="203">
        <v>0</v>
      </c>
      <c r="G28" s="203">
        <v>0</v>
      </c>
      <c r="I28" s="75"/>
    </row>
    <row r="29" spans="1:9" s="40" customFormat="1" ht="15" customHeight="1" thickBot="1">
      <c r="A29" s="38" t="s">
        <v>32</v>
      </c>
      <c r="B29" s="39" t="s">
        <v>33</v>
      </c>
      <c r="C29" s="105">
        <f>C30</f>
        <v>699795</v>
      </c>
      <c r="D29" s="105">
        <f>D30</f>
        <v>408213.75000000006</v>
      </c>
      <c r="E29" s="105">
        <f>E30+E40+E39</f>
        <v>233446</v>
      </c>
      <c r="F29" s="64">
        <f t="shared" si="0"/>
        <v>57.18719665861328</v>
      </c>
      <c r="G29" s="65">
        <f t="shared" si="1"/>
        <v>33.35919805085775</v>
      </c>
      <c r="I29" s="99"/>
    </row>
    <row r="30" spans="1:9" ht="28.5" customHeight="1">
      <c r="A30" s="41" t="s">
        <v>34</v>
      </c>
      <c r="B30" s="42" t="s">
        <v>35</v>
      </c>
      <c r="C30" s="196">
        <f>C31+C33+C36+C37+C38</f>
        <v>699795</v>
      </c>
      <c r="D30" s="196">
        <f>D31+D33+D36+D37+D38</f>
        <v>408213.75000000006</v>
      </c>
      <c r="E30" s="196">
        <f>E31+E33+E36+E37+E38</f>
        <v>239156</v>
      </c>
      <c r="F30" s="204">
        <f t="shared" si="0"/>
        <v>58.585973647384485</v>
      </c>
      <c r="G30" s="204">
        <f t="shared" si="1"/>
        <v>34.17515129430762</v>
      </c>
      <c r="I30" s="100"/>
    </row>
    <row r="31" spans="1:9" ht="28.5">
      <c r="A31" s="15" t="s">
        <v>36</v>
      </c>
      <c r="B31" s="43" t="s">
        <v>93</v>
      </c>
      <c r="C31" s="200">
        <f>C32</f>
        <v>15087</v>
      </c>
      <c r="D31" s="200">
        <f>D32</f>
        <v>8800.75</v>
      </c>
      <c r="E31" s="200">
        <f>E32</f>
        <v>6290</v>
      </c>
      <c r="F31" s="205">
        <f>F32</f>
        <v>71.47118143340056</v>
      </c>
      <c r="G31" s="205">
        <f>G32</f>
        <v>41.691522502816994</v>
      </c>
      <c r="I31" s="75"/>
    </row>
    <row r="32" spans="1:9" ht="14.25">
      <c r="A32" s="15" t="s">
        <v>95</v>
      </c>
      <c r="B32" s="44" t="s">
        <v>94</v>
      </c>
      <c r="C32" s="200">
        <v>15087</v>
      </c>
      <c r="D32" s="196">
        <f>C32/12*7</f>
        <v>8800.75</v>
      </c>
      <c r="E32" s="200">
        <v>6290</v>
      </c>
      <c r="F32" s="199">
        <f t="shared" si="0"/>
        <v>71.47118143340056</v>
      </c>
      <c r="G32" s="199">
        <f t="shared" si="1"/>
        <v>41.691522502816994</v>
      </c>
      <c r="I32" s="75"/>
    </row>
    <row r="33" spans="1:9" ht="29.25" customHeight="1">
      <c r="A33" s="16" t="s">
        <v>128</v>
      </c>
      <c r="B33" s="14" t="s">
        <v>96</v>
      </c>
      <c r="C33" s="200">
        <v>463135</v>
      </c>
      <c r="D33" s="196">
        <f aca="true" t="shared" si="3" ref="D33:D39">C33/12*7</f>
        <v>270162.0833333334</v>
      </c>
      <c r="E33" s="200">
        <v>93999</v>
      </c>
      <c r="F33" s="199">
        <f t="shared" si="0"/>
        <v>34.793557571149414</v>
      </c>
      <c r="G33" s="199">
        <f t="shared" si="1"/>
        <v>20.296241916503828</v>
      </c>
      <c r="H33" s="97"/>
      <c r="I33" s="97"/>
    </row>
    <row r="34" spans="1:9" ht="33.75">
      <c r="A34" s="16" t="s">
        <v>97</v>
      </c>
      <c r="B34" s="45" t="s">
        <v>98</v>
      </c>
      <c r="C34" s="200">
        <v>0</v>
      </c>
      <c r="D34" s="196">
        <f t="shared" si="3"/>
        <v>0</v>
      </c>
      <c r="E34" s="200">
        <v>0</v>
      </c>
      <c r="F34" s="199">
        <v>0</v>
      </c>
      <c r="G34" s="199">
        <v>0</v>
      </c>
      <c r="I34" s="75"/>
    </row>
    <row r="35" spans="1:9" ht="12.75" customHeight="1" hidden="1">
      <c r="A35" s="13"/>
      <c r="B35" s="46"/>
      <c r="C35" s="200"/>
      <c r="D35" s="196">
        <f t="shared" si="3"/>
        <v>0</v>
      </c>
      <c r="E35" s="200"/>
      <c r="F35" s="199" t="e">
        <f t="shared" si="0"/>
        <v>#DIV/0!</v>
      </c>
      <c r="G35" s="199" t="e">
        <f t="shared" si="1"/>
        <v>#DIV/0!</v>
      </c>
      <c r="I35" s="75"/>
    </row>
    <row r="36" spans="1:9" ht="20.25" customHeight="1">
      <c r="A36" s="15" t="s">
        <v>127</v>
      </c>
      <c r="B36" s="46" t="s">
        <v>37</v>
      </c>
      <c r="C36" s="200">
        <v>189640</v>
      </c>
      <c r="D36" s="196">
        <f t="shared" si="3"/>
        <v>110623.33333333334</v>
      </c>
      <c r="E36" s="200">
        <v>119808</v>
      </c>
      <c r="F36" s="199">
        <f>E36/D36*100</f>
        <v>108.30264862747461</v>
      </c>
      <c r="G36" s="199">
        <f>E36/C36*100</f>
        <v>63.17654503269352</v>
      </c>
      <c r="I36" s="97"/>
    </row>
    <row r="37" spans="1:9" ht="15" customHeight="1">
      <c r="A37" s="17" t="s">
        <v>129</v>
      </c>
      <c r="B37" s="47" t="s">
        <v>38</v>
      </c>
      <c r="C37" s="200">
        <v>19258</v>
      </c>
      <c r="D37" s="196">
        <f t="shared" si="3"/>
        <v>11233.833333333332</v>
      </c>
      <c r="E37" s="200">
        <v>19059</v>
      </c>
      <c r="F37" s="199">
        <f>E37/D37*100</f>
        <v>169.65713692268892</v>
      </c>
      <c r="G37" s="199">
        <f>E37/C37*100</f>
        <v>98.96666320490186</v>
      </c>
      <c r="I37" s="97"/>
    </row>
    <row r="38" spans="1:7" ht="24.75" customHeight="1">
      <c r="A38" s="18" t="s">
        <v>39</v>
      </c>
      <c r="B38" s="48" t="s">
        <v>99</v>
      </c>
      <c r="C38" s="200">
        <v>12675</v>
      </c>
      <c r="D38" s="196">
        <f t="shared" si="3"/>
        <v>7393.75</v>
      </c>
      <c r="E38" s="200">
        <v>0</v>
      </c>
      <c r="F38" s="199">
        <v>0</v>
      </c>
      <c r="G38" s="199">
        <v>0</v>
      </c>
    </row>
    <row r="39" spans="1:7" ht="26.25" customHeight="1">
      <c r="A39" s="18" t="s">
        <v>130</v>
      </c>
      <c r="B39" s="49" t="s">
        <v>131</v>
      </c>
      <c r="C39" s="206">
        <v>0</v>
      </c>
      <c r="D39" s="196">
        <f t="shared" si="3"/>
        <v>0</v>
      </c>
      <c r="E39" s="202">
        <v>49</v>
      </c>
      <c r="F39" s="199">
        <v>0</v>
      </c>
      <c r="G39" s="199">
        <v>0</v>
      </c>
    </row>
    <row r="40" spans="1:7" ht="53.25" customHeight="1" thickBot="1">
      <c r="A40" s="18" t="s">
        <v>135</v>
      </c>
      <c r="B40" s="49" t="s">
        <v>100</v>
      </c>
      <c r="C40" s="207">
        <v>0</v>
      </c>
      <c r="D40" s="208">
        <f>C40/12*7</f>
        <v>0</v>
      </c>
      <c r="E40" s="202">
        <v>-5759</v>
      </c>
      <c r="F40" s="199">
        <v>0</v>
      </c>
      <c r="G40" s="199">
        <v>0</v>
      </c>
    </row>
    <row r="41" spans="1:7" ht="27" customHeight="1" thickBot="1">
      <c r="A41" s="19" t="s">
        <v>40</v>
      </c>
      <c r="B41" s="50" t="s">
        <v>41</v>
      </c>
      <c r="C41" s="102">
        <v>0</v>
      </c>
      <c r="D41" s="62">
        <f>C41/12*7</f>
        <v>0</v>
      </c>
      <c r="E41" s="102">
        <v>0</v>
      </c>
      <c r="F41" s="66">
        <v>0</v>
      </c>
      <c r="G41" s="67">
        <v>0</v>
      </c>
    </row>
    <row r="42" spans="1:10" ht="18" customHeight="1" thickBot="1">
      <c r="A42" s="187" t="s">
        <v>42</v>
      </c>
      <c r="B42" s="188"/>
      <c r="C42" s="106">
        <f>C30+C11</f>
        <v>921042</v>
      </c>
      <c r="D42" s="106">
        <f>D30+D11</f>
        <v>537274.5</v>
      </c>
      <c r="E42" s="105">
        <f>E29+E11</f>
        <v>357475</v>
      </c>
      <c r="F42" s="68">
        <f t="shared" si="0"/>
        <v>66.53489045171509</v>
      </c>
      <c r="G42" s="69">
        <f t="shared" si="1"/>
        <v>38.81201943016714</v>
      </c>
      <c r="I42" s="23"/>
      <c r="J42" s="23"/>
    </row>
    <row r="43" ht="10.5" customHeight="1">
      <c r="A43" s="51"/>
    </row>
    <row r="44" ht="12.75" hidden="1"/>
    <row r="45" spans="1:2" ht="14.25" customHeight="1">
      <c r="A45" s="179" t="s">
        <v>115</v>
      </c>
      <c r="B45" s="179"/>
    </row>
    <row r="46" spans="1:2" ht="12.75">
      <c r="A46" s="179"/>
      <c r="B46" s="179"/>
    </row>
    <row r="47" spans="1:7" ht="14.25">
      <c r="A47" s="179"/>
      <c r="B47" s="179"/>
      <c r="E47" s="180" t="s">
        <v>125</v>
      </c>
      <c r="F47" s="180"/>
      <c r="G47" s="180"/>
    </row>
    <row r="51" ht="12.75">
      <c r="E51" s="23"/>
    </row>
  </sheetData>
  <sheetProtection/>
  <mergeCells count="14">
    <mergeCell ref="A42:B42"/>
    <mergeCell ref="F8:F10"/>
    <mergeCell ref="G8:G10"/>
    <mergeCell ref="A8:A10"/>
    <mergeCell ref="B2:G2"/>
    <mergeCell ref="A4:G4"/>
    <mergeCell ref="A5:G5"/>
    <mergeCell ref="E7:G7"/>
    <mergeCell ref="A45:B47"/>
    <mergeCell ref="E47:G47"/>
    <mergeCell ref="B8:B10"/>
    <mergeCell ref="C8:C10"/>
    <mergeCell ref="D8:D10"/>
    <mergeCell ref="E8:E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I41" sqref="I41"/>
    </sheetView>
  </sheetViews>
  <sheetFormatPr defaultColWidth="9.140625" defaultRowHeight="12.75"/>
  <cols>
    <col min="1" max="1" width="5.8515625" style="20" customWidth="1"/>
    <col min="2" max="2" width="52.00390625" style="20" customWidth="1"/>
    <col min="3" max="3" width="9.421875" style="20" customWidth="1"/>
    <col min="4" max="4" width="8.421875" style="20" hidden="1" customWidth="1"/>
    <col min="5" max="5" width="8.7109375" style="20" customWidth="1"/>
    <col min="6" max="6" width="6.7109375" style="20" hidden="1" customWidth="1"/>
    <col min="7" max="7" width="8.7109375" style="20" customWidth="1"/>
    <col min="8" max="16384" width="9.140625" style="55" customWidth="1"/>
  </cols>
  <sheetData>
    <row r="1" spans="2:7" ht="11.25" customHeight="1">
      <c r="B1" s="120"/>
      <c r="C1" s="192" t="s">
        <v>123</v>
      </c>
      <c r="D1" s="192"/>
      <c r="E1" s="192"/>
      <c r="F1" s="192"/>
      <c r="G1" s="192"/>
    </row>
    <row r="2" spans="2:7" ht="11.25" customHeight="1">
      <c r="B2" s="193"/>
      <c r="C2" s="193"/>
      <c r="D2" s="193"/>
      <c r="E2" s="193"/>
      <c r="F2" s="193"/>
      <c r="G2" s="193"/>
    </row>
    <row r="3" spans="1:7" ht="12.75">
      <c r="A3" s="177" t="s">
        <v>126</v>
      </c>
      <c r="B3" s="177"/>
      <c r="C3" s="177"/>
      <c r="D3" s="177"/>
      <c r="E3" s="177"/>
      <c r="F3" s="177"/>
      <c r="G3" s="177"/>
    </row>
    <row r="4" spans="1:7" ht="12.75">
      <c r="A4" s="194" t="s">
        <v>133</v>
      </c>
      <c r="B4" s="194"/>
      <c r="C4" s="194"/>
      <c r="D4" s="194"/>
      <c r="E4" s="194"/>
      <c r="F4" s="194"/>
      <c r="G4" s="194"/>
    </row>
    <row r="5" spans="5:7" ht="12.75" customHeight="1" thickBot="1">
      <c r="E5" s="195" t="s">
        <v>43</v>
      </c>
      <c r="F5" s="195"/>
      <c r="G5" s="195"/>
    </row>
    <row r="6" spans="1:7" s="1" customFormat="1" ht="57" customHeight="1" thickBot="1">
      <c r="A6" s="121" t="s">
        <v>44</v>
      </c>
      <c r="B6" s="122" t="s">
        <v>45</v>
      </c>
      <c r="C6" s="114" t="s">
        <v>85</v>
      </c>
      <c r="D6" s="115" t="s">
        <v>46</v>
      </c>
      <c r="E6" s="114" t="s">
        <v>47</v>
      </c>
      <c r="F6" s="114" t="s">
        <v>48</v>
      </c>
      <c r="G6" s="123" t="s">
        <v>86</v>
      </c>
    </row>
    <row r="7" spans="1:7" ht="12" customHeight="1" thickBot="1">
      <c r="A7" s="124">
        <v>100</v>
      </c>
      <c r="B7" s="125" t="s">
        <v>49</v>
      </c>
      <c r="C7" s="74">
        <f>SUM(C8:C15)</f>
        <v>78168</v>
      </c>
      <c r="D7" s="93"/>
      <c r="E7" s="74">
        <f>SUM(E8:E15)</f>
        <v>41062</v>
      </c>
      <c r="F7" s="93"/>
      <c r="G7" s="111">
        <f aca="true" t="shared" si="0" ref="G7:G58">E7/C7*100</f>
        <v>52.5304472418381</v>
      </c>
    </row>
    <row r="8" spans="1:7" s="56" customFormat="1" ht="12.75" customHeight="1">
      <c r="A8" s="126">
        <v>102</v>
      </c>
      <c r="B8" s="127" t="s">
        <v>83</v>
      </c>
      <c r="C8" s="70">
        <v>1800</v>
      </c>
      <c r="D8" s="94"/>
      <c r="E8" s="71">
        <v>1155</v>
      </c>
      <c r="F8" s="94"/>
      <c r="G8" s="107">
        <f t="shared" si="0"/>
        <v>64.16666666666667</v>
      </c>
    </row>
    <row r="9" spans="1:7" ht="23.25" customHeight="1">
      <c r="A9" s="128">
        <v>103</v>
      </c>
      <c r="B9" s="129" t="s">
        <v>50</v>
      </c>
      <c r="C9" s="72">
        <v>1779</v>
      </c>
      <c r="D9" s="34"/>
      <c r="E9" s="72">
        <v>998</v>
      </c>
      <c r="F9" s="34"/>
      <c r="G9" s="108">
        <f t="shared" si="0"/>
        <v>56.09893198426082</v>
      </c>
    </row>
    <row r="10" spans="1:7" ht="24" customHeight="1">
      <c r="A10" s="128">
        <v>104</v>
      </c>
      <c r="B10" s="129" t="s">
        <v>84</v>
      </c>
      <c r="C10" s="72">
        <v>29567</v>
      </c>
      <c r="D10" s="34"/>
      <c r="E10" s="72">
        <v>17328</v>
      </c>
      <c r="F10" s="34"/>
      <c r="G10" s="108">
        <f t="shared" si="0"/>
        <v>58.605878174992384</v>
      </c>
    </row>
    <row r="11" spans="1:7" ht="24" customHeight="1">
      <c r="A11" s="130">
        <v>105</v>
      </c>
      <c r="B11" s="131" t="s">
        <v>118</v>
      </c>
      <c r="C11" s="73">
        <v>8</v>
      </c>
      <c r="D11" s="37"/>
      <c r="E11" s="73">
        <v>0</v>
      </c>
      <c r="F11" s="37"/>
      <c r="G11" s="109">
        <f t="shared" si="0"/>
        <v>0</v>
      </c>
    </row>
    <row r="12" spans="1:7" ht="45" customHeight="1">
      <c r="A12" s="130">
        <v>106</v>
      </c>
      <c r="B12" s="8" t="s">
        <v>119</v>
      </c>
      <c r="C12" s="73">
        <v>6997</v>
      </c>
      <c r="D12" s="37"/>
      <c r="E12" s="73">
        <v>3570</v>
      </c>
      <c r="F12" s="37"/>
      <c r="G12" s="109">
        <f t="shared" si="0"/>
        <v>51.021866514220385</v>
      </c>
    </row>
    <row r="13" spans="1:7" ht="18" customHeight="1">
      <c r="A13" s="130">
        <v>107</v>
      </c>
      <c r="B13" s="9" t="s">
        <v>120</v>
      </c>
      <c r="C13" s="73">
        <v>0</v>
      </c>
      <c r="D13" s="37"/>
      <c r="E13" s="73">
        <v>0</v>
      </c>
      <c r="F13" s="37"/>
      <c r="G13" s="109">
        <v>0</v>
      </c>
    </row>
    <row r="14" spans="1:7" ht="16.5" customHeight="1">
      <c r="A14" s="132">
        <v>113</v>
      </c>
      <c r="B14" s="133" t="s">
        <v>52</v>
      </c>
      <c r="C14" s="72">
        <v>37924</v>
      </c>
      <c r="D14" s="34"/>
      <c r="E14" s="72">
        <v>18011</v>
      </c>
      <c r="F14" s="34"/>
      <c r="G14" s="108">
        <f t="shared" si="0"/>
        <v>47.49235312730725</v>
      </c>
    </row>
    <row r="15" spans="1:7" ht="14.25" customHeight="1" thickBot="1">
      <c r="A15" s="134">
        <v>111</v>
      </c>
      <c r="B15" s="10" t="s">
        <v>121</v>
      </c>
      <c r="C15" s="74">
        <v>93</v>
      </c>
      <c r="D15" s="75"/>
      <c r="E15" s="74">
        <v>0</v>
      </c>
      <c r="F15" s="75"/>
      <c r="G15" s="110">
        <f t="shared" si="0"/>
        <v>0</v>
      </c>
    </row>
    <row r="16" spans="1:7" ht="15" customHeight="1" thickBot="1">
      <c r="A16" s="135">
        <v>200</v>
      </c>
      <c r="B16" s="136" t="s">
        <v>116</v>
      </c>
      <c r="C16" s="59">
        <f>C17</f>
        <v>739</v>
      </c>
      <c r="D16" s="59">
        <f>D17</f>
        <v>0</v>
      </c>
      <c r="E16" s="59">
        <f>E17</f>
        <v>416</v>
      </c>
      <c r="F16" s="76"/>
      <c r="G16" s="111">
        <f t="shared" si="0"/>
        <v>56.292286874154264</v>
      </c>
    </row>
    <row r="17" spans="1:7" ht="15" customHeight="1" thickBot="1">
      <c r="A17" s="135">
        <v>203</v>
      </c>
      <c r="B17" s="136" t="s">
        <v>117</v>
      </c>
      <c r="C17" s="59">
        <v>739</v>
      </c>
      <c r="D17" s="76"/>
      <c r="E17" s="59">
        <v>416</v>
      </c>
      <c r="F17" s="76"/>
      <c r="G17" s="111">
        <f>E17/C17*100</f>
        <v>56.292286874154264</v>
      </c>
    </row>
    <row r="18" spans="1:7" ht="23.25" customHeight="1" thickBot="1">
      <c r="A18" s="137">
        <v>300</v>
      </c>
      <c r="B18" s="138" t="s">
        <v>53</v>
      </c>
      <c r="C18" s="59">
        <f>SUM(C19:C21)</f>
        <v>8608</v>
      </c>
      <c r="D18" s="76"/>
      <c r="E18" s="59">
        <f>SUM(E19:E21)</f>
        <v>4723</v>
      </c>
      <c r="F18" s="76"/>
      <c r="G18" s="111">
        <f t="shared" si="0"/>
        <v>54.86756505576208</v>
      </c>
    </row>
    <row r="19" spans="1:7" ht="37.5" customHeight="1">
      <c r="A19" s="139">
        <v>309</v>
      </c>
      <c r="B19" s="140" t="s">
        <v>101</v>
      </c>
      <c r="C19" s="77">
        <v>7396</v>
      </c>
      <c r="D19" s="78"/>
      <c r="E19" s="77">
        <v>4064</v>
      </c>
      <c r="F19" s="78"/>
      <c r="G19" s="112">
        <f t="shared" si="0"/>
        <v>54.94862087614927</v>
      </c>
    </row>
    <row r="20" spans="1:8" ht="20.25" customHeight="1">
      <c r="A20" s="128">
        <v>310</v>
      </c>
      <c r="B20" s="140" t="s">
        <v>54</v>
      </c>
      <c r="C20" s="72">
        <v>722</v>
      </c>
      <c r="D20" s="34"/>
      <c r="E20" s="72">
        <v>180</v>
      </c>
      <c r="F20" s="34"/>
      <c r="G20" s="108">
        <f t="shared" si="0"/>
        <v>24.930747922437675</v>
      </c>
      <c r="H20" s="20"/>
    </row>
    <row r="21" spans="1:8" ht="24" customHeight="1" thickBot="1">
      <c r="A21" s="134">
        <v>314</v>
      </c>
      <c r="B21" s="141" t="s">
        <v>102</v>
      </c>
      <c r="C21" s="79">
        <v>490</v>
      </c>
      <c r="D21" s="75"/>
      <c r="E21" s="79">
        <v>479</v>
      </c>
      <c r="F21" s="75"/>
      <c r="G21" s="109">
        <f t="shared" si="0"/>
        <v>97.75510204081633</v>
      </c>
      <c r="H21" s="20"/>
    </row>
    <row r="22" spans="1:8" ht="17.25" customHeight="1" thickBot="1">
      <c r="A22" s="137">
        <v>400</v>
      </c>
      <c r="B22" s="113" t="s">
        <v>55</v>
      </c>
      <c r="C22" s="59">
        <f>SUM(C23:C29)</f>
        <v>155845</v>
      </c>
      <c r="D22" s="76"/>
      <c r="E22" s="59">
        <f>SUM(E23:E29)</f>
        <v>21279</v>
      </c>
      <c r="F22" s="76"/>
      <c r="G22" s="111">
        <f t="shared" si="0"/>
        <v>13.653951041098528</v>
      </c>
      <c r="H22" s="20"/>
    </row>
    <row r="23" spans="1:8" ht="15" customHeight="1">
      <c r="A23" s="142">
        <v>405</v>
      </c>
      <c r="B23" s="143" t="s">
        <v>56</v>
      </c>
      <c r="C23" s="80">
        <v>469</v>
      </c>
      <c r="D23" s="78"/>
      <c r="E23" s="77">
        <v>98</v>
      </c>
      <c r="F23" s="78"/>
      <c r="G23" s="112">
        <f t="shared" si="0"/>
        <v>20.8955223880597</v>
      </c>
      <c r="H23" s="20"/>
    </row>
    <row r="24" spans="1:7" ht="13.5" customHeight="1">
      <c r="A24" s="142">
        <v>406</v>
      </c>
      <c r="B24" s="58" t="s">
        <v>57</v>
      </c>
      <c r="C24" s="77">
        <v>92400</v>
      </c>
      <c r="D24" s="78"/>
      <c r="E24" s="77">
        <v>11649</v>
      </c>
      <c r="F24" s="78"/>
      <c r="G24" s="108">
        <f t="shared" si="0"/>
        <v>12.607142857142858</v>
      </c>
    </row>
    <row r="25" spans="1:7" ht="12" customHeight="1">
      <c r="A25" s="142">
        <v>407</v>
      </c>
      <c r="B25" s="144" t="s">
        <v>58</v>
      </c>
      <c r="C25" s="77">
        <v>362</v>
      </c>
      <c r="D25" s="78"/>
      <c r="E25" s="77">
        <v>0</v>
      </c>
      <c r="F25" s="78"/>
      <c r="G25" s="108">
        <v>0</v>
      </c>
    </row>
    <row r="26" spans="1:7" ht="12.75" customHeight="1">
      <c r="A26" s="145">
        <v>408</v>
      </c>
      <c r="B26" s="146" t="s">
        <v>59</v>
      </c>
      <c r="C26" s="79">
        <v>2858</v>
      </c>
      <c r="D26" s="75"/>
      <c r="E26" s="79">
        <v>1213</v>
      </c>
      <c r="F26" s="75"/>
      <c r="G26" s="108">
        <f t="shared" si="0"/>
        <v>42.44226731980406</v>
      </c>
    </row>
    <row r="27" spans="1:8" ht="12" customHeight="1">
      <c r="A27" s="147">
        <v>409</v>
      </c>
      <c r="B27" s="58" t="s">
        <v>103</v>
      </c>
      <c r="C27" s="72">
        <v>56963</v>
      </c>
      <c r="D27" s="81"/>
      <c r="E27" s="82">
        <v>7340</v>
      </c>
      <c r="F27" s="82"/>
      <c r="G27" s="108">
        <f t="shared" si="0"/>
        <v>12.885557291575234</v>
      </c>
      <c r="H27" s="57"/>
    </row>
    <row r="28" spans="1:8" ht="12" customHeight="1">
      <c r="A28" s="147">
        <v>410</v>
      </c>
      <c r="B28" s="58" t="s">
        <v>104</v>
      </c>
      <c r="C28" s="72">
        <v>813</v>
      </c>
      <c r="D28" s="81"/>
      <c r="E28" s="82">
        <v>139</v>
      </c>
      <c r="F28" s="82"/>
      <c r="G28" s="108">
        <f t="shared" si="0"/>
        <v>17.097170971709716</v>
      </c>
      <c r="H28" s="57"/>
    </row>
    <row r="29" spans="1:7" ht="12" customHeight="1" thickBot="1">
      <c r="A29" s="145">
        <v>412</v>
      </c>
      <c r="B29" s="148" t="s">
        <v>60</v>
      </c>
      <c r="C29" s="74">
        <v>1980</v>
      </c>
      <c r="D29" s="75"/>
      <c r="E29" s="79">
        <v>840</v>
      </c>
      <c r="F29" s="75"/>
      <c r="G29" s="109">
        <f t="shared" si="0"/>
        <v>42.42424242424242</v>
      </c>
    </row>
    <row r="30" spans="1:7" s="2" customFormat="1" ht="15.75" customHeight="1" thickBot="1">
      <c r="A30" s="149">
        <v>500</v>
      </c>
      <c r="B30" s="150" t="s">
        <v>61</v>
      </c>
      <c r="C30" s="86">
        <f>SUM(C31:C34)</f>
        <v>308065</v>
      </c>
      <c r="D30" s="76"/>
      <c r="E30" s="86">
        <f>SUM(E31:E34)</f>
        <v>16130</v>
      </c>
      <c r="F30" s="76"/>
      <c r="G30" s="111">
        <f t="shared" si="0"/>
        <v>5.235908006427215</v>
      </c>
    </row>
    <row r="31" spans="1:7" ht="12" customHeight="1">
      <c r="A31" s="5">
        <v>501</v>
      </c>
      <c r="B31" s="151" t="s">
        <v>62</v>
      </c>
      <c r="C31" s="83">
        <v>1180</v>
      </c>
      <c r="D31" s="78"/>
      <c r="E31" s="77">
        <v>842</v>
      </c>
      <c r="F31" s="78"/>
      <c r="G31" s="112">
        <f t="shared" si="0"/>
        <v>71.35593220338983</v>
      </c>
    </row>
    <row r="32" spans="1:7" ht="12" customHeight="1">
      <c r="A32" s="6">
        <v>502</v>
      </c>
      <c r="B32" s="152" t="s">
        <v>63</v>
      </c>
      <c r="C32" s="84">
        <v>268644</v>
      </c>
      <c r="D32" s="34"/>
      <c r="E32" s="72">
        <v>4253</v>
      </c>
      <c r="F32" s="34"/>
      <c r="G32" s="108">
        <f t="shared" si="0"/>
        <v>1.5831360462172988</v>
      </c>
    </row>
    <row r="33" spans="1:7" ht="12" customHeight="1">
      <c r="A33" s="7">
        <v>503</v>
      </c>
      <c r="B33" s="153" t="s">
        <v>64</v>
      </c>
      <c r="C33" s="85">
        <v>38142</v>
      </c>
      <c r="D33" s="37"/>
      <c r="E33" s="73">
        <v>10936</v>
      </c>
      <c r="F33" s="37"/>
      <c r="G33" s="108">
        <f t="shared" si="0"/>
        <v>28.671805358921926</v>
      </c>
    </row>
    <row r="34" spans="1:7" ht="12" customHeight="1" thickBot="1">
      <c r="A34" s="7">
        <v>505</v>
      </c>
      <c r="B34" s="153" t="s">
        <v>65</v>
      </c>
      <c r="C34" s="85">
        <v>99</v>
      </c>
      <c r="D34" s="37"/>
      <c r="E34" s="73">
        <v>99</v>
      </c>
      <c r="F34" s="37"/>
      <c r="G34" s="108">
        <f t="shared" si="0"/>
        <v>100</v>
      </c>
    </row>
    <row r="35" spans="1:7" s="2" customFormat="1" ht="12" customHeight="1" thickBot="1">
      <c r="A35" s="149">
        <v>600</v>
      </c>
      <c r="B35" s="150" t="s">
        <v>66</v>
      </c>
      <c r="C35" s="86">
        <v>1066</v>
      </c>
      <c r="D35" s="76"/>
      <c r="E35" s="59">
        <v>12</v>
      </c>
      <c r="F35" s="76"/>
      <c r="G35" s="111">
        <f t="shared" si="0"/>
        <v>1.125703564727955</v>
      </c>
    </row>
    <row r="36" spans="1:7" s="2" customFormat="1" ht="12" customHeight="1" thickBot="1">
      <c r="A36" s="154">
        <v>700</v>
      </c>
      <c r="B36" s="155" t="s">
        <v>67</v>
      </c>
      <c r="C36" s="95">
        <f>SUM(C37:C41)</f>
        <v>363963</v>
      </c>
      <c r="D36" s="93"/>
      <c r="E36" s="95">
        <f>SUM(E37:E41)</f>
        <v>197428</v>
      </c>
      <c r="F36" s="93"/>
      <c r="G36" s="111">
        <f t="shared" si="0"/>
        <v>54.24397534914264</v>
      </c>
    </row>
    <row r="37" spans="1:7" s="2" customFormat="1" ht="12" customHeight="1">
      <c r="A37" s="5">
        <v>701</v>
      </c>
      <c r="B37" s="151" t="s">
        <v>68</v>
      </c>
      <c r="C37" s="83">
        <v>105663</v>
      </c>
      <c r="D37" s="78"/>
      <c r="E37" s="77">
        <v>62033</v>
      </c>
      <c r="F37" s="78"/>
      <c r="G37" s="112">
        <f t="shared" si="0"/>
        <v>58.70834634640318</v>
      </c>
    </row>
    <row r="38" spans="1:7" s="2" customFormat="1" ht="12" customHeight="1">
      <c r="A38" s="6">
        <v>702</v>
      </c>
      <c r="B38" s="152" t="s">
        <v>69</v>
      </c>
      <c r="C38" s="84">
        <v>165809</v>
      </c>
      <c r="D38" s="34"/>
      <c r="E38" s="72">
        <v>92177</v>
      </c>
      <c r="F38" s="34"/>
      <c r="G38" s="108">
        <f t="shared" si="0"/>
        <v>55.592277861877214</v>
      </c>
    </row>
    <row r="39" spans="1:7" s="2" customFormat="1" ht="12" customHeight="1">
      <c r="A39" s="6">
        <v>703</v>
      </c>
      <c r="B39" s="152" t="s">
        <v>132</v>
      </c>
      <c r="C39" s="84">
        <v>70270</v>
      </c>
      <c r="D39" s="34"/>
      <c r="E39" s="72">
        <v>27962</v>
      </c>
      <c r="F39" s="34"/>
      <c r="G39" s="108">
        <f t="shared" si="0"/>
        <v>39.792229970115265</v>
      </c>
    </row>
    <row r="40" spans="1:7" s="2" customFormat="1" ht="12" customHeight="1">
      <c r="A40" s="6">
        <v>707</v>
      </c>
      <c r="B40" s="156" t="s">
        <v>70</v>
      </c>
      <c r="C40" s="84">
        <v>12096</v>
      </c>
      <c r="D40" s="34"/>
      <c r="E40" s="72">
        <v>10083</v>
      </c>
      <c r="F40" s="34"/>
      <c r="G40" s="108">
        <f t="shared" si="0"/>
        <v>83.35813492063492</v>
      </c>
    </row>
    <row r="41" spans="1:7" s="2" customFormat="1" ht="12" customHeight="1" thickBot="1">
      <c r="A41" s="7">
        <v>709</v>
      </c>
      <c r="B41" s="157" t="s">
        <v>71</v>
      </c>
      <c r="C41" s="85">
        <v>10125</v>
      </c>
      <c r="D41" s="37"/>
      <c r="E41" s="73">
        <v>5173</v>
      </c>
      <c r="F41" s="37"/>
      <c r="G41" s="109">
        <f t="shared" si="0"/>
        <v>51.09135802469136</v>
      </c>
    </row>
    <row r="42" spans="1:7" s="2" customFormat="1" ht="12" customHeight="1" thickBot="1">
      <c r="A42" s="158">
        <v>800</v>
      </c>
      <c r="B42" s="159" t="s">
        <v>72</v>
      </c>
      <c r="C42" s="86">
        <f>SUM(C43:C44)</f>
        <v>43307</v>
      </c>
      <c r="D42" s="76"/>
      <c r="E42" s="86">
        <f>SUM(E43:E44)</f>
        <v>22780</v>
      </c>
      <c r="F42" s="76"/>
      <c r="G42" s="111">
        <f t="shared" si="0"/>
        <v>52.60119611148313</v>
      </c>
    </row>
    <row r="43" spans="1:7" s="2" customFormat="1" ht="12" customHeight="1">
      <c r="A43" s="5">
        <v>801</v>
      </c>
      <c r="B43" s="151" t="s">
        <v>73</v>
      </c>
      <c r="C43" s="83">
        <v>39581</v>
      </c>
      <c r="D43" s="78"/>
      <c r="E43" s="77">
        <v>21205</v>
      </c>
      <c r="F43" s="78"/>
      <c r="G43" s="112">
        <f t="shared" si="0"/>
        <v>53.573684343498144</v>
      </c>
    </row>
    <row r="44" spans="1:7" s="2" customFormat="1" ht="12" customHeight="1" thickBot="1">
      <c r="A44" s="7">
        <v>804</v>
      </c>
      <c r="B44" s="153" t="s">
        <v>74</v>
      </c>
      <c r="C44" s="85">
        <v>3726</v>
      </c>
      <c r="D44" s="37"/>
      <c r="E44" s="73">
        <v>1575</v>
      </c>
      <c r="F44" s="37"/>
      <c r="G44" s="109">
        <f t="shared" si="0"/>
        <v>42.270531400966185</v>
      </c>
    </row>
    <row r="45" spans="1:7" s="2" customFormat="1" ht="12" customHeight="1" thickBot="1">
      <c r="A45" s="160">
        <v>1000</v>
      </c>
      <c r="B45" s="159" t="s">
        <v>76</v>
      </c>
      <c r="C45" s="86">
        <f>SUM(C47:C48)</f>
        <v>30873</v>
      </c>
      <c r="D45" s="76"/>
      <c r="E45" s="86">
        <f>SUM(E47:E48)</f>
        <v>21182</v>
      </c>
      <c r="F45" s="76"/>
      <c r="G45" s="111">
        <f t="shared" si="0"/>
        <v>68.61011239594468</v>
      </c>
    </row>
    <row r="46" spans="1:7" s="2" customFormat="1" ht="12" customHeight="1">
      <c r="A46" s="161">
        <v>1002</v>
      </c>
      <c r="B46" s="162" t="s">
        <v>105</v>
      </c>
      <c r="C46" s="83"/>
      <c r="D46" s="78"/>
      <c r="E46" s="77"/>
      <c r="F46" s="78"/>
      <c r="G46" s="112"/>
    </row>
    <row r="47" spans="1:7" s="3" customFormat="1" ht="12" customHeight="1">
      <c r="A47" s="163">
        <v>1003</v>
      </c>
      <c r="B47" s="156" t="s">
        <v>77</v>
      </c>
      <c r="C47" s="87">
        <v>29021</v>
      </c>
      <c r="D47" s="46"/>
      <c r="E47" s="88">
        <v>20150</v>
      </c>
      <c r="F47" s="46"/>
      <c r="G47" s="108">
        <f t="shared" si="0"/>
        <v>69.43247992832777</v>
      </c>
    </row>
    <row r="48" spans="1:7" s="2" customFormat="1" ht="12" customHeight="1" thickBot="1">
      <c r="A48" s="164">
        <v>1006</v>
      </c>
      <c r="B48" s="165" t="s">
        <v>78</v>
      </c>
      <c r="C48" s="89">
        <v>1852</v>
      </c>
      <c r="D48" s="116"/>
      <c r="E48" s="90">
        <v>1032</v>
      </c>
      <c r="F48" s="116"/>
      <c r="G48" s="108">
        <f t="shared" si="0"/>
        <v>55.72354211663067</v>
      </c>
    </row>
    <row r="49" spans="1:7" ht="13.5" customHeight="1" hidden="1">
      <c r="A49" s="166">
        <v>1101</v>
      </c>
      <c r="B49" s="167" t="s">
        <v>79</v>
      </c>
      <c r="C49" s="117"/>
      <c r="D49" s="118"/>
      <c r="E49" s="80"/>
      <c r="F49" s="118"/>
      <c r="G49" s="108" t="e">
        <f t="shared" si="0"/>
        <v>#DIV/0!</v>
      </c>
    </row>
    <row r="50" spans="1:7" ht="13.5" customHeight="1" hidden="1">
      <c r="A50" s="163">
        <v>1102</v>
      </c>
      <c r="B50" s="156" t="s">
        <v>80</v>
      </c>
      <c r="C50" s="84"/>
      <c r="D50" s="34"/>
      <c r="E50" s="72"/>
      <c r="F50" s="34"/>
      <c r="G50" s="108" t="e">
        <f t="shared" si="0"/>
        <v>#DIV/0!</v>
      </c>
    </row>
    <row r="51" spans="1:7" ht="14.25" customHeight="1" hidden="1">
      <c r="A51" s="163">
        <v>1103</v>
      </c>
      <c r="B51" s="156" t="s">
        <v>81</v>
      </c>
      <c r="C51" s="84"/>
      <c r="D51" s="34"/>
      <c r="E51" s="72"/>
      <c r="F51" s="34"/>
      <c r="G51" s="108" t="e">
        <f t="shared" si="0"/>
        <v>#DIV/0!</v>
      </c>
    </row>
    <row r="52" spans="1:7" ht="13.5" customHeight="1" hidden="1">
      <c r="A52" s="168">
        <v>1104</v>
      </c>
      <c r="B52" s="148" t="s">
        <v>82</v>
      </c>
      <c r="C52" s="119"/>
      <c r="D52" s="75"/>
      <c r="E52" s="79"/>
      <c r="F52" s="75"/>
      <c r="G52" s="109" t="e">
        <f t="shared" si="0"/>
        <v>#DIV/0!</v>
      </c>
    </row>
    <row r="53" spans="1:7" ht="13.5" customHeight="1" thickBot="1">
      <c r="A53" s="160">
        <v>1100</v>
      </c>
      <c r="B53" s="169" t="s">
        <v>75</v>
      </c>
      <c r="C53" s="59">
        <f>SUM(C54:C55)</f>
        <v>11398</v>
      </c>
      <c r="D53" s="96"/>
      <c r="E53" s="59">
        <f>SUM(E54:E55)</f>
        <v>6856</v>
      </c>
      <c r="F53" s="60"/>
      <c r="G53" s="111">
        <f t="shared" si="0"/>
        <v>60.150903667310054</v>
      </c>
    </row>
    <row r="54" spans="1:7" ht="13.5" customHeight="1">
      <c r="A54" s="170">
        <v>1102</v>
      </c>
      <c r="B54" s="171" t="s">
        <v>106</v>
      </c>
      <c r="C54" s="72">
        <v>8966</v>
      </c>
      <c r="D54" s="81"/>
      <c r="E54" s="82">
        <v>5370</v>
      </c>
      <c r="F54" s="82"/>
      <c r="G54" s="108">
        <f t="shared" si="0"/>
        <v>59.8929288422931</v>
      </c>
    </row>
    <row r="55" spans="1:7" ht="13.5" customHeight="1">
      <c r="A55" s="170">
        <v>1105</v>
      </c>
      <c r="B55" s="11" t="s">
        <v>122</v>
      </c>
      <c r="C55" s="72">
        <v>2432</v>
      </c>
      <c r="D55" s="81"/>
      <c r="E55" s="82">
        <v>1486</v>
      </c>
      <c r="F55" s="82"/>
      <c r="G55" s="108">
        <f t="shared" si="0"/>
        <v>61.101973684210535</v>
      </c>
    </row>
    <row r="56" spans="1:7" ht="13.5" customHeight="1">
      <c r="A56" s="172">
        <v>1200</v>
      </c>
      <c r="B56" s="173" t="s">
        <v>107</v>
      </c>
      <c r="C56" s="72">
        <v>2200</v>
      </c>
      <c r="D56" s="81"/>
      <c r="E56" s="82">
        <v>1282</v>
      </c>
      <c r="F56" s="82"/>
      <c r="G56" s="108">
        <f t="shared" si="0"/>
        <v>58.27272727272727</v>
      </c>
    </row>
    <row r="57" spans="1:7" ht="13.5" customHeight="1" thickBot="1">
      <c r="A57" s="174">
        <v>1300</v>
      </c>
      <c r="B57" s="175" t="s">
        <v>51</v>
      </c>
      <c r="C57" s="73">
        <v>750</v>
      </c>
      <c r="D57" s="91"/>
      <c r="E57" s="92">
        <v>3</v>
      </c>
      <c r="F57" s="92"/>
      <c r="G57" s="109">
        <f t="shared" si="0"/>
        <v>0.4</v>
      </c>
    </row>
    <row r="58" spans="1:7" ht="16.5" customHeight="1" thickBot="1">
      <c r="A58" s="4"/>
      <c r="B58" s="12" t="s">
        <v>108</v>
      </c>
      <c r="C58" s="59">
        <f>C57+C56+C53+C45+C42+C36+C35+C30+C22+C18+C16+C7</f>
        <v>1004982</v>
      </c>
      <c r="D58" s="96"/>
      <c r="E58" s="60">
        <f>E57+E56+E53+E45+E42+E36+E35+E30+E22+E18+E16+E7</f>
        <v>333153</v>
      </c>
      <c r="F58" s="60"/>
      <c r="G58" s="111">
        <f t="shared" si="0"/>
        <v>33.15014597276369</v>
      </c>
    </row>
    <row r="59" ht="9.75" customHeight="1"/>
    <row r="60" spans="1:2" ht="14.25" customHeight="1">
      <c r="A60" s="179" t="s">
        <v>115</v>
      </c>
      <c r="B60" s="179"/>
    </row>
    <row r="61" spans="1:2" ht="12.75">
      <c r="A61" s="179"/>
      <c r="B61" s="179"/>
    </row>
    <row r="62" spans="1:7" ht="14.25">
      <c r="A62" s="179"/>
      <c r="B62" s="179"/>
      <c r="E62" s="180" t="s">
        <v>125</v>
      </c>
      <c r="F62" s="180"/>
      <c r="G62" s="180"/>
    </row>
  </sheetData>
  <sheetProtection/>
  <mergeCells count="7">
    <mergeCell ref="C1:G1"/>
    <mergeCell ref="B2:G2"/>
    <mergeCell ref="A3:G3"/>
    <mergeCell ref="A4:G4"/>
    <mergeCell ref="E5:G5"/>
    <mergeCell ref="A60:B62"/>
    <mergeCell ref="E62:G62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2019-08-12T09:32:46Z</dcterms:modified>
  <cp:category/>
  <cp:version/>
  <cp:contentType/>
  <cp:contentStatus/>
</cp:coreProperties>
</file>