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<sst xmlns="http://schemas.openxmlformats.org/spreadsheetml/2006/main" count="139" uniqueCount="136">
  <si>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</si>
  <si>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</si>
  <si>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</si>
  <si>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</si>
  <si>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</si>
  <si>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</si>
  <si>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</si>
  <si>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</si>
  <si>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</si>
  <si>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</si>
  <si>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</si>
  <si>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</si>
  <si>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</si>
  <si>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</si>
  <si>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</si>
  <si>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</si>
  <si>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</si>
  <si>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</si>
  <si>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</si>
  <si>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</si>
  <si>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</si>
  <si>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</si>
  <si>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</si>
  <si>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</si>
  <si>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</si>
  <si>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</si>
  <si>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</si>
  <si>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</si>
  <si>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</si>
  <si>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</si>
  <si>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</si>
  <si>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</si>
  <si>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</si>
  <si>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</si>
  <si>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</si>
  <si>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</si>
  <si>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</si>
  <si>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</si>
  <si>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</si>
  <si>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</si>
  <si>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</si>
  <si>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</si>
  <si>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</si>
  <si>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</si>
  <si>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</si>
  <si>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</si>
  <si>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</si>
  <si>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</si>
  <si>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</si>
  <si>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</si>
  <si>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</si>
  <si>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</si>
  <si>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</si>
  <si>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</si>
  <si>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</si>
  <si>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</si>
  <si>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</si>
  <si>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</si>
  <si>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</si>
  <si>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</si>
  <si>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</si>
  <si>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</si>
  <si>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</si>
  <si>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</si>
  <si>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</si>
  <si>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</si>
  <si>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</si>
  <si>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</si>
  <si>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</si>
  <si>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</si>
  <si>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</si>
  <si>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</si>
  <si>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</si>
  <si>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</si>
  <si>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</si>
  <si>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</si>
  <si>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</si>
  <si>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</si>
  <si>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</si>
  <si>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</si>
  <si>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</si>
  <si>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</si>
  <si>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</si>
  <si>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</si>
  <si>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</si>
  <si>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</si>
  <si>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</si>
  <si>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</si>
  <si>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</si>
  <si>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</si>
  <si>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</si>
  <si>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</si>
  <si>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</si>
  <si>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</si>
  <si>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</si>
  <si>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</si>
  <si>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</si>
  <si>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</si>
  <si>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</si>
  <si>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</si>
  <si>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</si>
  <si>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</si>
  <si>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</si>
  <si>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</si>
  <si>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</si>
  <si>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</si>
  <si>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</si>
  <si>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</si>
  <si>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</si>
  <si>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</si>
  <si>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</si>
  <si>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</si>
  <si>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</si>
  <si>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</si>
  <si>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</si>
  <si>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</si>
  <si>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</si>
  <si>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</si>
  <si>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</si>
  <si>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</si>
  <si>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</si>
  <si>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</si>
  <si>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</si>
  <si>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</si>
  <si>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</si>
  <si>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</si>
  <si>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</si>
  <si>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</si>
  <si>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</si>
  <si>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</si>
  <si>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</si>
  <si>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</si>
  <si>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</si>
  <si>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</si>
  <si>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апреля 2020 года.</t>
    </r>
  </si>
  <si>
    <t>по расходам  по состоянию на 01 апреля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</si>
</sst>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22" xfId="0" applyNumberFormat="1" applyFont="1" applyFill="1" applyBorder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4" fillId="0" borderId="20" xfId="0" applyNumberFormat="1" applyFont="1" applyFill="1" applyBorder="1" applyAlignment="1">
      <alignment horizontal="right" vertical="center" wrapText="1"/>
    </xf>
    <xf numFmtId="2" fontId="63" fillId="0" borderId="29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7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51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4" fillId="0" borderId="57" xfId="0" applyFont="1" applyFill="1" applyBorder="1" applyAlignment="1">
      <alignment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4" fillId="0" borderId="56" xfId="0" applyFont="1" applyFill="1" applyBorder="1" applyAlignment="1">
      <alignment horizontal="left" vertical="center" wrapText="1"/>
    </xf>
    <xf numFmtId="0" fontId="12" fillId="0" borderId="60" xfId="57" applyNumberFormat="1" applyFont="1" applyFill="1" applyBorder="1" applyAlignment="1">
      <alignment horizontal="left" vertical="top" wrapText="1"/>
      <protection/>
    </xf>
    <xf numFmtId="0" fontId="8" fillId="0" borderId="48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wrapText="1"/>
    </xf>
    <xf numFmtId="0" fontId="8" fillId="0" borderId="48" xfId="0" applyFont="1" applyFill="1" applyBorder="1" applyAlignment="1">
      <alignment/>
    </xf>
    <xf numFmtId="0" fontId="12" fillId="0" borderId="61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5" fillId="0" borderId="1" xfId="33" applyNumberFormat="1" applyFont="1" applyFill="1" applyProtection="1">
      <alignment horizontal="right" shrinkToFit="1"/>
      <protection/>
    </xf>
    <xf numFmtId="4" fontId="66" fillId="0" borderId="64" xfId="35" applyNumberFormat="1" applyFont="1" applyFill="1" applyBorder="1" applyProtection="1">
      <alignment horizontal="right" wrapText="1"/>
      <protection/>
    </xf>
    <xf numFmtId="4" fontId="66" fillId="0" borderId="1" xfId="35" applyNumberFormat="1" applyFont="1" applyFill="1" applyProtection="1">
      <alignment horizontal="right" wrapText="1"/>
      <protection/>
    </xf>
    <xf numFmtId="4" fontId="66" fillId="0" borderId="32" xfId="35" applyNumberFormat="1" applyFont="1" applyFill="1" applyBorder="1" applyProtection="1">
      <alignment horizontal="right" wrapText="1"/>
      <protection/>
    </xf>
    <xf numFmtId="4" fontId="66" fillId="0" borderId="65" xfId="35" applyNumberFormat="1" applyFont="1" applyFill="1" applyBorder="1" applyProtection="1">
      <alignment horizontal="right" wrapText="1"/>
      <protection/>
    </xf>
    <xf numFmtId="4" fontId="66" fillId="0" borderId="36" xfId="35" applyNumberFormat="1" applyFont="1" applyFill="1" applyBorder="1" applyProtection="1">
      <alignment horizontal="right" wrapText="1"/>
      <protection/>
    </xf>
    <xf numFmtId="4" fontId="66" fillId="0" borderId="20" xfId="35" applyNumberFormat="1" applyFont="1" applyFill="1" applyBorder="1" applyProtection="1">
      <alignment horizontal="right" wrapText="1"/>
      <protection/>
    </xf>
    <xf numFmtId="4" fontId="66" fillId="0" borderId="66" xfId="35" applyNumberFormat="1" applyFont="1" applyFill="1" applyBorder="1" applyProtection="1">
      <alignment horizontal="right" wrapText="1"/>
      <protection/>
    </xf>
    <xf numFmtId="4" fontId="66" fillId="0" borderId="67" xfId="35" applyNumberFormat="1" applyFont="1" applyFill="1" applyBorder="1" applyProtection="1">
      <alignment horizontal="right" wrapText="1"/>
      <protection/>
    </xf>
    <xf numFmtId="2" fontId="0" fillId="0" borderId="48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8" xfId="64" applyFont="1" applyFill="1" applyBorder="1" applyAlignment="1">
      <alignment/>
    </xf>
    <xf numFmtId="179" fontId="0" fillId="0" borderId="32" xfId="64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7" fillId="0" borderId="6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F24" sqref="F24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203"/>
      <c r="C2" s="203"/>
      <c r="D2" s="203"/>
      <c r="E2" s="203"/>
      <c r="F2" s="203"/>
      <c r="G2" s="203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04" t="s">
        <v>126</v>
      </c>
      <c r="B4" s="204"/>
      <c r="C4" s="204"/>
      <c r="D4" s="204"/>
      <c r="E4" s="204"/>
      <c r="F4" s="204"/>
      <c r="G4" s="204"/>
    </row>
    <row r="5" spans="1:7" s="55" customFormat="1" ht="18" customHeight="1">
      <c r="A5" s="204" t="s">
        <v>134</v>
      </c>
      <c r="B5" s="204"/>
      <c r="C5" s="204"/>
      <c r="D5" s="204"/>
      <c r="E5" s="204"/>
      <c r="F5" s="204"/>
      <c r="G5" s="204"/>
    </row>
    <row r="6" ht="8.25" customHeight="1"/>
    <row r="7" spans="5:7" ht="11.25" customHeight="1" thickBot="1">
      <c r="E7" s="205" t="s">
        <v>0</v>
      </c>
      <c r="F7" s="205"/>
      <c r="G7" s="205"/>
    </row>
    <row r="8" spans="1:7" s="55" customFormat="1" ht="12.75">
      <c r="A8" s="197" t="s">
        <v>1</v>
      </c>
      <c r="B8" s="197" t="s">
        <v>2</v>
      </c>
      <c r="C8" s="197" t="s">
        <v>87</v>
      </c>
      <c r="D8" s="197" t="s">
        <v>89</v>
      </c>
      <c r="E8" s="208" t="s">
        <v>3</v>
      </c>
      <c r="F8" s="197" t="s">
        <v>88</v>
      </c>
      <c r="G8" s="200" t="s">
        <v>90</v>
      </c>
    </row>
    <row r="9" spans="1:7" s="55" customFormat="1" ht="12.75">
      <c r="A9" s="198"/>
      <c r="B9" s="198"/>
      <c r="C9" s="198"/>
      <c r="D9" s="198"/>
      <c r="E9" s="209"/>
      <c r="F9" s="198"/>
      <c r="G9" s="201"/>
    </row>
    <row r="10" spans="1:10" s="55" customFormat="1" ht="30.75" customHeight="1" thickBot="1">
      <c r="A10" s="198"/>
      <c r="B10" s="199"/>
      <c r="C10" s="199"/>
      <c r="D10" s="199"/>
      <c r="E10" s="210"/>
      <c r="F10" s="199"/>
      <c r="G10" s="202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193112</v>
      </c>
      <c r="D11" s="72">
        <f>D16+D17+D18+D19+D20+D21+D22+D23+D24+D25+D26+D27+D28+D14+D12+D15+D13</f>
        <v>48278</v>
      </c>
      <c r="E11" s="72">
        <f>E16+E17+E18+E19+E20+E21+E22+E23+E24+E25+E26+E27+E28+E14+E12+E15+E13</f>
        <v>43560</v>
      </c>
      <c r="F11" s="69">
        <f>E11/D11*100</f>
        <v>90.22743278511952</v>
      </c>
      <c r="G11" s="69">
        <f>E11/C11*100</f>
        <v>22.55685819627988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82">
        <v>136992</v>
      </c>
      <c r="D12" s="121">
        <f>C12/12*3</f>
        <v>34248</v>
      </c>
      <c r="E12" s="121">
        <v>30276</v>
      </c>
      <c r="F12" s="122">
        <f aca="true" t="shared" si="0" ref="F12:F42">E12/D12*100</f>
        <v>88.40224246671339</v>
      </c>
      <c r="G12" s="122">
        <f aca="true" t="shared" si="1" ref="G12:G42">E12/C12*100</f>
        <v>22.100560616678347</v>
      </c>
      <c r="I12" s="65"/>
    </row>
    <row r="13" spans="1:9" ht="40.5" customHeight="1">
      <c r="A13" s="22" t="s">
        <v>113</v>
      </c>
      <c r="B13" s="23" t="s">
        <v>114</v>
      </c>
      <c r="C13" s="182">
        <v>14247</v>
      </c>
      <c r="D13" s="121">
        <f>C13/12*3</f>
        <v>3561.75</v>
      </c>
      <c r="E13" s="121">
        <v>3232</v>
      </c>
      <c r="F13" s="123">
        <f t="shared" si="0"/>
        <v>90.74191057766548</v>
      </c>
      <c r="G13" s="123">
        <f t="shared" si="1"/>
        <v>22.68547764441637</v>
      </c>
      <c r="I13" s="65"/>
    </row>
    <row r="14" spans="1:9" ht="29.25" customHeight="1">
      <c r="A14" s="22" t="s">
        <v>110</v>
      </c>
      <c r="B14" s="24" t="s">
        <v>109</v>
      </c>
      <c r="C14" s="182">
        <v>3873</v>
      </c>
      <c r="D14" s="121">
        <f aca="true" t="shared" si="2" ref="D14:D27">C14/12*3</f>
        <v>968.25</v>
      </c>
      <c r="E14" s="121">
        <v>738</v>
      </c>
      <c r="F14" s="123">
        <f t="shared" si="0"/>
        <v>76.21998450813324</v>
      </c>
      <c r="G14" s="123">
        <f t="shared" si="1"/>
        <v>19.05499612703331</v>
      </c>
      <c r="I14" s="65"/>
    </row>
    <row r="15" spans="1:10" ht="39" customHeight="1">
      <c r="A15" s="25" t="s">
        <v>111</v>
      </c>
      <c r="B15" s="26" t="s">
        <v>112</v>
      </c>
      <c r="C15" s="182">
        <v>421</v>
      </c>
      <c r="D15" s="121">
        <f t="shared" si="2"/>
        <v>105.25</v>
      </c>
      <c r="E15" s="121">
        <v>199</v>
      </c>
      <c r="F15" s="123">
        <f t="shared" si="0"/>
        <v>189.07363420427555</v>
      </c>
      <c r="G15" s="123">
        <f t="shared" si="1"/>
        <v>47.26840855106889</v>
      </c>
      <c r="I15" s="65"/>
      <c r="J15" s="19"/>
    </row>
    <row r="16" spans="1:9" ht="24.75" customHeight="1">
      <c r="A16" s="9" t="s">
        <v>8</v>
      </c>
      <c r="B16" s="27" t="s">
        <v>9</v>
      </c>
      <c r="C16" s="182">
        <v>3501</v>
      </c>
      <c r="D16" s="121">
        <f t="shared" si="2"/>
        <v>875.25</v>
      </c>
      <c r="E16" s="121">
        <v>905</v>
      </c>
      <c r="F16" s="123">
        <f t="shared" si="0"/>
        <v>103.39902884890031</v>
      </c>
      <c r="G16" s="123">
        <f t="shared" si="1"/>
        <v>25.84975721222508</v>
      </c>
      <c r="I16" s="65"/>
    </row>
    <row r="17" spans="1:9" ht="15" customHeight="1">
      <c r="A17" s="28" t="s">
        <v>10</v>
      </c>
      <c r="B17" s="29" t="s">
        <v>11</v>
      </c>
      <c r="C17" s="182">
        <v>24</v>
      </c>
      <c r="D17" s="121">
        <f t="shared" si="2"/>
        <v>6</v>
      </c>
      <c r="E17" s="121">
        <v>10</v>
      </c>
      <c r="F17" s="123">
        <f t="shared" si="0"/>
        <v>166.66666666666669</v>
      </c>
      <c r="G17" s="123">
        <f t="shared" si="1"/>
        <v>41.66666666666667</v>
      </c>
      <c r="I17" s="65"/>
    </row>
    <row r="18" spans="1:9" ht="18" customHeight="1">
      <c r="A18" s="28" t="s">
        <v>12</v>
      </c>
      <c r="B18" s="29" t="s">
        <v>13</v>
      </c>
      <c r="C18" s="182">
        <v>5591</v>
      </c>
      <c r="D18" s="121">
        <f t="shared" si="2"/>
        <v>1397.75</v>
      </c>
      <c r="E18" s="182">
        <v>590</v>
      </c>
      <c r="F18" s="125">
        <f t="shared" si="0"/>
        <v>42.21069576104453</v>
      </c>
      <c r="G18" s="125">
        <f t="shared" si="1"/>
        <v>10.552673940261133</v>
      </c>
      <c r="I18" s="65"/>
    </row>
    <row r="19" spans="1:9" ht="12.75">
      <c r="A19" s="9" t="s">
        <v>14</v>
      </c>
      <c r="B19" s="30" t="s">
        <v>15</v>
      </c>
      <c r="C19" s="182">
        <v>13410</v>
      </c>
      <c r="D19" s="121">
        <f t="shared" si="2"/>
        <v>3352.5</v>
      </c>
      <c r="E19" s="182">
        <v>2820</v>
      </c>
      <c r="F19" s="125">
        <f t="shared" si="0"/>
        <v>84.11633109619687</v>
      </c>
      <c r="G19" s="125">
        <f t="shared" si="1"/>
        <v>21.02908277404922</v>
      </c>
      <c r="I19" s="65"/>
    </row>
    <row r="20" spans="1:9" ht="12.75">
      <c r="A20" s="9" t="s">
        <v>16</v>
      </c>
      <c r="B20" s="30" t="s">
        <v>17</v>
      </c>
      <c r="C20" s="182">
        <v>914</v>
      </c>
      <c r="D20" s="121">
        <f t="shared" si="2"/>
        <v>228.5</v>
      </c>
      <c r="E20" s="182">
        <v>383</v>
      </c>
      <c r="F20" s="125">
        <f t="shared" si="0"/>
        <v>167.61487964989058</v>
      </c>
      <c r="G20" s="125">
        <f t="shared" si="1"/>
        <v>41.903719912472646</v>
      </c>
      <c r="I20" s="65"/>
    </row>
    <row r="21" spans="1:9" ht="25.5">
      <c r="A21" s="9" t="s">
        <v>18</v>
      </c>
      <c r="B21" s="29" t="s">
        <v>91</v>
      </c>
      <c r="C21" s="124">
        <v>0</v>
      </c>
      <c r="D21" s="121">
        <f t="shared" si="2"/>
        <v>0</v>
      </c>
      <c r="E21" s="124">
        <v>0</v>
      </c>
      <c r="F21" s="123">
        <v>0</v>
      </c>
      <c r="G21" s="123">
        <v>0</v>
      </c>
      <c r="I21" s="64"/>
    </row>
    <row r="22" spans="1:9" ht="24" customHeight="1">
      <c r="A22" s="12" t="s">
        <v>19</v>
      </c>
      <c r="B22" s="27" t="s">
        <v>92</v>
      </c>
      <c r="C22" s="182">
        <v>8673</v>
      </c>
      <c r="D22" s="121">
        <f t="shared" si="2"/>
        <v>2168.25</v>
      </c>
      <c r="E22" s="182">
        <v>1848</v>
      </c>
      <c r="F22" s="123">
        <f t="shared" si="0"/>
        <v>85.23002421307507</v>
      </c>
      <c r="G22" s="123">
        <f t="shared" si="1"/>
        <v>21.307506053268767</v>
      </c>
      <c r="I22" s="65"/>
    </row>
    <row r="23" spans="1:9" ht="15" customHeight="1">
      <c r="A23" s="12" t="s">
        <v>20</v>
      </c>
      <c r="B23" s="31" t="s">
        <v>21</v>
      </c>
      <c r="C23" s="182">
        <v>185</v>
      </c>
      <c r="D23" s="121">
        <f t="shared" si="2"/>
        <v>46.25</v>
      </c>
      <c r="E23" s="124">
        <v>58</v>
      </c>
      <c r="F23" s="125">
        <f t="shared" si="0"/>
        <v>125.40540540540542</v>
      </c>
      <c r="G23" s="125">
        <f t="shared" si="1"/>
        <v>31.351351351351354</v>
      </c>
      <c r="I23" s="66"/>
    </row>
    <row r="24" spans="1:9" ht="25.5">
      <c r="A24" s="9" t="s">
        <v>22</v>
      </c>
      <c r="B24" s="10" t="s">
        <v>23</v>
      </c>
      <c r="C24" s="182">
        <v>124</v>
      </c>
      <c r="D24" s="121">
        <f t="shared" si="2"/>
        <v>31</v>
      </c>
      <c r="E24" s="182">
        <v>359</v>
      </c>
      <c r="F24" s="123">
        <f t="shared" si="0"/>
        <v>1158.0645161290322</v>
      </c>
      <c r="G24" s="123">
        <f t="shared" si="1"/>
        <v>289.51612903225805</v>
      </c>
      <c r="I24" s="65"/>
    </row>
    <row r="25" spans="1:9" ht="25.5">
      <c r="A25" s="9" t="s">
        <v>24</v>
      </c>
      <c r="B25" s="10" t="s">
        <v>25</v>
      </c>
      <c r="C25" s="182">
        <v>4584</v>
      </c>
      <c r="D25" s="121">
        <f t="shared" si="2"/>
        <v>1146</v>
      </c>
      <c r="E25" s="182">
        <v>404</v>
      </c>
      <c r="F25" s="123">
        <f t="shared" si="0"/>
        <v>35.25305410122164</v>
      </c>
      <c r="G25" s="123">
        <f t="shared" si="1"/>
        <v>8.81326352530541</v>
      </c>
      <c r="I25" s="65"/>
    </row>
    <row r="26" spans="1:9" ht="12.75">
      <c r="A26" s="32" t="s">
        <v>26</v>
      </c>
      <c r="B26" s="10" t="s">
        <v>27</v>
      </c>
      <c r="C26" s="124">
        <v>0</v>
      </c>
      <c r="D26" s="121">
        <f t="shared" si="2"/>
        <v>0</v>
      </c>
      <c r="E26" s="124">
        <v>0</v>
      </c>
      <c r="F26" s="125">
        <v>0</v>
      </c>
      <c r="G26" s="125">
        <v>0</v>
      </c>
      <c r="I26" s="64"/>
    </row>
    <row r="27" spans="1:9" ht="15.75" customHeight="1">
      <c r="A27" s="9" t="s">
        <v>28</v>
      </c>
      <c r="B27" s="10" t="s">
        <v>29</v>
      </c>
      <c r="C27" s="182">
        <v>573</v>
      </c>
      <c r="D27" s="121">
        <f t="shared" si="2"/>
        <v>143.25</v>
      </c>
      <c r="E27" s="182">
        <v>1751</v>
      </c>
      <c r="F27" s="125">
        <f t="shared" si="0"/>
        <v>1222.3385689354275</v>
      </c>
      <c r="G27" s="125">
        <f t="shared" si="1"/>
        <v>305.58464223385687</v>
      </c>
      <c r="I27" s="65"/>
    </row>
    <row r="28" spans="1:9" ht="13.5" thickBot="1">
      <c r="A28" s="32" t="s">
        <v>30</v>
      </c>
      <c r="B28" s="33" t="s">
        <v>31</v>
      </c>
      <c r="C28" s="126">
        <v>0</v>
      </c>
      <c r="D28" s="121">
        <f>C28/12*3</f>
        <v>0</v>
      </c>
      <c r="E28" s="182">
        <v>-13</v>
      </c>
      <c r="F28" s="127">
        <v>0</v>
      </c>
      <c r="G28" s="127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751721</v>
      </c>
      <c r="D29" s="73">
        <f>D30</f>
        <v>187930.25</v>
      </c>
      <c r="E29" s="73">
        <f>E30+E40+E39</f>
        <v>57895</v>
      </c>
      <c r="F29" s="58">
        <f t="shared" si="0"/>
        <v>30.806642358002506</v>
      </c>
      <c r="G29" s="59">
        <f t="shared" si="1"/>
        <v>7.7016605895006265</v>
      </c>
      <c r="I29" s="67"/>
    </row>
    <row r="30" spans="1:9" ht="28.5" customHeight="1">
      <c r="A30" s="37" t="s">
        <v>34</v>
      </c>
      <c r="B30" s="38" t="s">
        <v>35</v>
      </c>
      <c r="C30" s="121">
        <f>C31+C33+C36+C37+C38</f>
        <v>751721</v>
      </c>
      <c r="D30" s="121">
        <f>D31+D33+D36+D37+D38</f>
        <v>187930.25</v>
      </c>
      <c r="E30" s="121">
        <f>E31+E33+E36+E37+E38</f>
        <v>59578</v>
      </c>
      <c r="F30" s="128">
        <f t="shared" si="0"/>
        <v>31.702187380690443</v>
      </c>
      <c r="G30" s="128">
        <f t="shared" si="1"/>
        <v>7.925546845172611</v>
      </c>
      <c r="I30" s="68"/>
    </row>
    <row r="31" spans="1:9" ht="28.5">
      <c r="A31" s="11" t="s">
        <v>36</v>
      </c>
      <c r="B31" s="39" t="s">
        <v>93</v>
      </c>
      <c r="C31" s="124">
        <f>C32</f>
        <v>237031</v>
      </c>
      <c r="D31" s="124">
        <f>D32</f>
        <v>59257.75</v>
      </c>
      <c r="E31" s="124">
        <f>E32</f>
        <v>1648</v>
      </c>
      <c r="F31" s="129">
        <f>F32</f>
        <v>2.7810708303977116</v>
      </c>
      <c r="G31" s="129">
        <f>G32</f>
        <v>0.6952677075994279</v>
      </c>
      <c r="I31" s="64"/>
    </row>
    <row r="32" spans="1:9" ht="14.25">
      <c r="A32" s="11" t="s">
        <v>95</v>
      </c>
      <c r="B32" s="40" t="s">
        <v>94</v>
      </c>
      <c r="C32" s="182">
        <v>237031</v>
      </c>
      <c r="D32" s="121">
        <f>C32/12*3</f>
        <v>59257.75</v>
      </c>
      <c r="E32" s="182">
        <v>1648</v>
      </c>
      <c r="F32" s="123">
        <f t="shared" si="0"/>
        <v>2.7810708303977116</v>
      </c>
      <c r="G32" s="123">
        <f t="shared" si="1"/>
        <v>0.6952677075994279</v>
      </c>
      <c r="I32" s="64"/>
    </row>
    <row r="33" spans="1:9" ht="29.25" customHeight="1">
      <c r="A33" s="12" t="s">
        <v>128</v>
      </c>
      <c r="B33" s="10" t="s">
        <v>96</v>
      </c>
      <c r="C33" s="182">
        <v>311990</v>
      </c>
      <c r="D33" s="121">
        <f aca="true" t="shared" si="3" ref="D33:D39">C33/12*3</f>
        <v>77997.5</v>
      </c>
      <c r="E33" s="124">
        <v>3764</v>
      </c>
      <c r="F33" s="123">
        <f t="shared" si="0"/>
        <v>4.825795698580083</v>
      </c>
      <c r="G33" s="123">
        <f t="shared" si="1"/>
        <v>1.2064489246450207</v>
      </c>
      <c r="H33" s="65"/>
      <c r="I33" s="65"/>
    </row>
    <row r="34" spans="1:9" ht="33.75">
      <c r="A34" s="12" t="s">
        <v>97</v>
      </c>
      <c r="B34" s="41" t="s">
        <v>98</v>
      </c>
      <c r="C34" s="124">
        <v>0</v>
      </c>
      <c r="D34" s="121">
        <f t="shared" si="3"/>
        <v>0</v>
      </c>
      <c r="E34" s="124">
        <v>0</v>
      </c>
      <c r="F34" s="123">
        <v>0</v>
      </c>
      <c r="G34" s="123">
        <v>0</v>
      </c>
      <c r="I34" s="64"/>
    </row>
    <row r="35" spans="1:9" ht="12.75" customHeight="1" hidden="1">
      <c r="A35" s="9"/>
      <c r="B35" s="42"/>
      <c r="C35" s="124"/>
      <c r="D35" s="121">
        <f t="shared" si="3"/>
        <v>0</v>
      </c>
      <c r="E35" s="124"/>
      <c r="F35" s="123" t="e">
        <f t="shared" si="0"/>
        <v>#DIV/0!</v>
      </c>
      <c r="G35" s="123" t="e">
        <f t="shared" si="1"/>
        <v>#DIV/0!</v>
      </c>
      <c r="I35" s="64"/>
    </row>
    <row r="36" spans="1:9" ht="20.25" customHeight="1">
      <c r="A36" s="11" t="s">
        <v>127</v>
      </c>
      <c r="B36" s="42" t="s">
        <v>37</v>
      </c>
      <c r="C36" s="182">
        <v>202700</v>
      </c>
      <c r="D36" s="121">
        <f t="shared" si="3"/>
        <v>50675</v>
      </c>
      <c r="E36" s="182">
        <v>54166</v>
      </c>
      <c r="F36" s="123">
        <f>E36/D36*100</f>
        <v>106.88899851998026</v>
      </c>
      <c r="G36" s="123">
        <f>E36/C36*100</f>
        <v>26.722249629995066</v>
      </c>
      <c r="I36" s="65"/>
    </row>
    <row r="37" spans="1:9" ht="15" customHeight="1">
      <c r="A37" s="13" t="s">
        <v>129</v>
      </c>
      <c r="B37" s="43" t="s">
        <v>38</v>
      </c>
      <c r="C37" s="124">
        <v>0</v>
      </c>
      <c r="D37" s="121">
        <f t="shared" si="3"/>
        <v>0</v>
      </c>
      <c r="E37" s="124">
        <v>0</v>
      </c>
      <c r="F37" s="123">
        <v>0</v>
      </c>
      <c r="G37" s="123">
        <v>0</v>
      </c>
      <c r="I37" s="65"/>
    </row>
    <row r="38" spans="1:7" ht="24.75" customHeight="1">
      <c r="A38" s="14" t="s">
        <v>39</v>
      </c>
      <c r="B38" s="44" t="s">
        <v>99</v>
      </c>
      <c r="C38" s="124">
        <v>0</v>
      </c>
      <c r="D38" s="121">
        <f t="shared" si="3"/>
        <v>0</v>
      </c>
      <c r="E38" s="124">
        <v>0</v>
      </c>
      <c r="F38" s="123">
        <v>0</v>
      </c>
      <c r="G38" s="123">
        <v>0</v>
      </c>
    </row>
    <row r="39" spans="1:7" ht="26.25" customHeight="1">
      <c r="A39" s="14" t="s">
        <v>130</v>
      </c>
      <c r="B39" s="45" t="s">
        <v>131</v>
      </c>
      <c r="C39" s="130">
        <v>0</v>
      </c>
      <c r="D39" s="121">
        <f t="shared" si="3"/>
        <v>0</v>
      </c>
      <c r="E39" s="124">
        <v>10</v>
      </c>
      <c r="F39" s="123">
        <v>0</v>
      </c>
      <c r="G39" s="123">
        <v>0</v>
      </c>
    </row>
    <row r="40" spans="1:7" ht="53.25" customHeight="1" thickBot="1">
      <c r="A40" s="14" t="s">
        <v>133</v>
      </c>
      <c r="B40" s="45" t="s">
        <v>100</v>
      </c>
      <c r="C40" s="131">
        <v>0</v>
      </c>
      <c r="D40" s="132">
        <f>C40/12*3</f>
        <v>0</v>
      </c>
      <c r="E40" s="182">
        <v>-1693</v>
      </c>
      <c r="F40" s="123">
        <v>0</v>
      </c>
      <c r="G40" s="123">
        <v>0</v>
      </c>
    </row>
    <row r="41" spans="1:7" ht="27" customHeight="1" thickBot="1">
      <c r="A41" s="15" t="s">
        <v>40</v>
      </c>
      <c r="B41" s="46" t="s">
        <v>41</v>
      </c>
      <c r="C41" s="70">
        <v>0</v>
      </c>
      <c r="D41" s="56">
        <f>C41/12*3</f>
        <v>0</v>
      </c>
      <c r="E41" s="70">
        <v>0</v>
      </c>
      <c r="F41" s="60">
        <v>0</v>
      </c>
      <c r="G41" s="61">
        <v>0</v>
      </c>
    </row>
    <row r="42" spans="1:10" ht="18" customHeight="1" thickBot="1">
      <c r="A42" s="195" t="s">
        <v>42</v>
      </c>
      <c r="B42" s="196"/>
      <c r="C42" s="74">
        <f>C30+C11</f>
        <v>944833</v>
      </c>
      <c r="D42" s="74">
        <f>D30+D11</f>
        <v>236208.25</v>
      </c>
      <c r="E42" s="73">
        <f>E29+E11</f>
        <v>101455</v>
      </c>
      <c r="F42" s="62">
        <f t="shared" si="0"/>
        <v>42.95150571582491</v>
      </c>
      <c r="G42" s="63">
        <f t="shared" si="1"/>
        <v>10.737876428956227</v>
      </c>
      <c r="I42" s="19"/>
      <c r="J42" s="19"/>
    </row>
    <row r="43" ht="10.5" customHeight="1">
      <c r="A43" s="47"/>
    </row>
    <row r="44" ht="12.75" hidden="1"/>
    <row r="45" spans="1:2" ht="14.25" customHeight="1">
      <c r="A45" s="206" t="s">
        <v>115</v>
      </c>
      <c r="B45" s="206"/>
    </row>
    <row r="46" spans="1:2" ht="12.75">
      <c r="A46" s="206"/>
      <c r="B46" s="206"/>
    </row>
    <row r="47" spans="1:7" ht="14.25">
      <c r="A47" s="206"/>
      <c r="B47" s="206"/>
      <c r="E47" s="207" t="s">
        <v>125</v>
      </c>
      <c r="F47" s="207"/>
      <c r="G47" s="207"/>
    </row>
    <row r="51" ht="12.75">
      <c r="E51" s="19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N67" sqref="N67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0.00390625" style="16" customWidth="1"/>
    <col min="6" max="6" width="1.57421875" style="16" hidden="1" customWidth="1"/>
    <col min="7" max="7" width="8.7109375" style="16" customWidth="1"/>
    <col min="8" max="16384" width="9.140625" style="51" customWidth="1"/>
  </cols>
  <sheetData>
    <row r="1" spans="2:7" ht="11.25" customHeight="1">
      <c r="B1" s="77"/>
      <c r="C1" s="211" t="s">
        <v>123</v>
      </c>
      <c r="D1" s="211"/>
      <c r="E1" s="211"/>
      <c r="F1" s="211"/>
      <c r="G1" s="211"/>
    </row>
    <row r="2" spans="2:7" ht="11.25" customHeight="1">
      <c r="B2" s="212"/>
      <c r="C2" s="212"/>
      <c r="D2" s="212"/>
      <c r="E2" s="212"/>
      <c r="F2" s="212"/>
      <c r="G2" s="212"/>
    </row>
    <row r="3" spans="1:7" ht="12.75">
      <c r="A3" s="204" t="s">
        <v>126</v>
      </c>
      <c r="B3" s="204"/>
      <c r="C3" s="204"/>
      <c r="D3" s="204"/>
      <c r="E3" s="204"/>
      <c r="F3" s="204"/>
      <c r="G3" s="204"/>
    </row>
    <row r="4" spans="1:7" ht="12.75">
      <c r="A4" s="213" t="s">
        <v>135</v>
      </c>
      <c r="B4" s="213"/>
      <c r="C4" s="213"/>
      <c r="D4" s="213"/>
      <c r="E4" s="213"/>
      <c r="F4" s="213"/>
      <c r="G4" s="213"/>
    </row>
    <row r="5" spans="5:7" ht="12.75" customHeight="1" thickBot="1">
      <c r="E5" s="214" t="s">
        <v>43</v>
      </c>
      <c r="F5" s="214"/>
      <c r="G5" s="214"/>
    </row>
    <row r="6" spans="1:7" s="1" customFormat="1" ht="57" customHeight="1" thickBot="1">
      <c r="A6" s="78" t="s">
        <v>44</v>
      </c>
      <c r="B6" s="79" t="s">
        <v>45</v>
      </c>
      <c r="C6" s="75" t="s">
        <v>85</v>
      </c>
      <c r="D6" s="76" t="s">
        <v>46</v>
      </c>
      <c r="E6" s="75" t="s">
        <v>47</v>
      </c>
      <c r="F6" s="75" t="s">
        <v>48</v>
      </c>
      <c r="G6" s="80" t="s">
        <v>86</v>
      </c>
    </row>
    <row r="7" spans="1:7" ht="12" customHeight="1" thickBot="1">
      <c r="A7" s="81">
        <v>100</v>
      </c>
      <c r="B7" s="82" t="s">
        <v>49</v>
      </c>
      <c r="C7" s="181">
        <f>SUM(C8:C15)</f>
        <v>54986</v>
      </c>
      <c r="D7" s="134"/>
      <c r="E7" s="135">
        <f>SUM(E8:E15)</f>
        <v>11972</v>
      </c>
      <c r="F7" s="134"/>
      <c r="G7" s="136">
        <f aca="true" t="shared" si="0" ref="G7:G58">E7/C7*100</f>
        <v>21.77281489833776</v>
      </c>
    </row>
    <row r="8" spans="1:7" s="52" customFormat="1" ht="12.75" customHeight="1">
      <c r="A8" s="83">
        <v>102</v>
      </c>
      <c r="B8" s="165" t="s">
        <v>83</v>
      </c>
      <c r="C8" s="183">
        <v>1953</v>
      </c>
      <c r="D8" s="137"/>
      <c r="E8" s="184">
        <v>418</v>
      </c>
      <c r="F8" s="137"/>
      <c r="G8" s="138">
        <f t="shared" si="0"/>
        <v>21.402969790066564</v>
      </c>
    </row>
    <row r="9" spans="1:7" ht="23.25" customHeight="1">
      <c r="A9" s="84">
        <v>103</v>
      </c>
      <c r="B9" s="166" t="s">
        <v>50</v>
      </c>
      <c r="C9" s="183">
        <v>1829</v>
      </c>
      <c r="D9" s="30"/>
      <c r="E9" s="184">
        <v>395</v>
      </c>
      <c r="F9" s="30"/>
      <c r="G9" s="139">
        <f t="shared" si="0"/>
        <v>21.596500820120283</v>
      </c>
    </row>
    <row r="10" spans="1:7" ht="24" customHeight="1">
      <c r="A10" s="84">
        <v>104</v>
      </c>
      <c r="B10" s="166" t="s">
        <v>84</v>
      </c>
      <c r="C10" s="183">
        <v>32383</v>
      </c>
      <c r="D10" s="30"/>
      <c r="E10" s="184">
        <v>7132</v>
      </c>
      <c r="F10" s="30"/>
      <c r="G10" s="139">
        <f t="shared" si="0"/>
        <v>22.023901429762528</v>
      </c>
    </row>
    <row r="11" spans="1:7" ht="24" customHeight="1">
      <c r="A11" s="85">
        <v>105</v>
      </c>
      <c r="B11" s="167" t="s">
        <v>118</v>
      </c>
      <c r="C11" s="183">
        <v>1</v>
      </c>
      <c r="D11" s="33"/>
      <c r="E11" s="180">
        <v>0</v>
      </c>
      <c r="F11" s="33"/>
      <c r="G11" s="141">
        <f t="shared" si="0"/>
        <v>0</v>
      </c>
    </row>
    <row r="12" spans="1:7" ht="45" customHeight="1">
      <c r="A12" s="85">
        <v>106</v>
      </c>
      <c r="B12" s="168" t="s">
        <v>119</v>
      </c>
      <c r="C12" s="183">
        <v>7264</v>
      </c>
      <c r="D12" s="33"/>
      <c r="E12" s="184">
        <v>1468</v>
      </c>
      <c r="F12" s="33"/>
      <c r="G12" s="141">
        <f t="shared" si="0"/>
        <v>20.209251101321584</v>
      </c>
    </row>
    <row r="13" spans="1:7" ht="18" customHeight="1">
      <c r="A13" s="85">
        <v>107</v>
      </c>
      <c r="B13" s="169" t="s">
        <v>120</v>
      </c>
      <c r="C13" s="180">
        <v>0</v>
      </c>
      <c r="D13" s="33"/>
      <c r="E13" s="180">
        <v>0</v>
      </c>
      <c r="F13" s="33"/>
      <c r="G13" s="141">
        <v>0</v>
      </c>
    </row>
    <row r="14" spans="1:7" ht="16.5" customHeight="1">
      <c r="A14" s="86">
        <v>113</v>
      </c>
      <c r="B14" s="170" t="s">
        <v>52</v>
      </c>
      <c r="C14" s="183">
        <v>11384</v>
      </c>
      <c r="D14" s="30"/>
      <c r="E14" s="184">
        <v>2559</v>
      </c>
      <c r="F14" s="30"/>
      <c r="G14" s="139">
        <f t="shared" si="0"/>
        <v>22.478917779339426</v>
      </c>
    </row>
    <row r="15" spans="1:7" ht="14.25" customHeight="1" thickBot="1">
      <c r="A15" s="87">
        <v>111</v>
      </c>
      <c r="B15" s="171" t="s">
        <v>121</v>
      </c>
      <c r="C15" s="183">
        <v>172</v>
      </c>
      <c r="D15" s="64"/>
      <c r="E15" s="133">
        <v>0</v>
      </c>
      <c r="F15" s="64"/>
      <c r="G15" s="142">
        <f t="shared" si="0"/>
        <v>0</v>
      </c>
    </row>
    <row r="16" spans="1:7" ht="15" customHeight="1" thickBot="1">
      <c r="A16" s="88">
        <v>200</v>
      </c>
      <c r="B16" s="172" t="s">
        <v>116</v>
      </c>
      <c r="C16" s="136">
        <f>C17</f>
        <v>712</v>
      </c>
      <c r="D16" s="191">
        <f>D17</f>
        <v>0</v>
      </c>
      <c r="E16" s="136">
        <f>E17</f>
        <v>140</v>
      </c>
      <c r="F16" s="144"/>
      <c r="G16" s="136">
        <f t="shared" si="0"/>
        <v>19.662921348314608</v>
      </c>
    </row>
    <row r="17" spans="1:7" ht="15" customHeight="1" thickBot="1">
      <c r="A17" s="88">
        <v>203</v>
      </c>
      <c r="B17" s="172" t="s">
        <v>117</v>
      </c>
      <c r="C17" s="183">
        <v>712</v>
      </c>
      <c r="D17" s="144"/>
      <c r="E17" s="184">
        <v>140</v>
      </c>
      <c r="F17" s="144"/>
      <c r="G17" s="136">
        <f>E17/C17*100</f>
        <v>19.662921348314608</v>
      </c>
    </row>
    <row r="18" spans="1:7" ht="23.25" customHeight="1" thickBot="1">
      <c r="A18" s="89">
        <v>300</v>
      </c>
      <c r="B18" s="173" t="s">
        <v>53</v>
      </c>
      <c r="C18" s="181">
        <f>SUM(C19:C21)</f>
        <v>8631</v>
      </c>
      <c r="D18" s="192"/>
      <c r="E18" s="181">
        <f>SUM(E19:E21)</f>
        <v>1931</v>
      </c>
      <c r="F18" s="144"/>
      <c r="G18" s="136">
        <f t="shared" si="0"/>
        <v>22.372842080871276</v>
      </c>
    </row>
    <row r="19" spans="1:7" ht="37.5" customHeight="1">
      <c r="A19" s="90">
        <v>309</v>
      </c>
      <c r="B19" s="166" t="s">
        <v>101</v>
      </c>
      <c r="C19" s="183">
        <v>7487</v>
      </c>
      <c r="D19" s="146"/>
      <c r="E19" s="184">
        <v>1521</v>
      </c>
      <c r="F19" s="146"/>
      <c r="G19" s="147">
        <f t="shared" si="0"/>
        <v>20.315213035928945</v>
      </c>
    </row>
    <row r="20" spans="1:8" ht="20.25" customHeight="1">
      <c r="A20" s="84">
        <v>310</v>
      </c>
      <c r="B20" s="166" t="s">
        <v>54</v>
      </c>
      <c r="C20" s="183">
        <v>744</v>
      </c>
      <c r="D20" s="30"/>
      <c r="E20" s="184">
        <v>22</v>
      </c>
      <c r="F20" s="30"/>
      <c r="G20" s="139">
        <f t="shared" si="0"/>
        <v>2.956989247311828</v>
      </c>
      <c r="H20" s="16"/>
    </row>
    <row r="21" spans="1:8" ht="24" customHeight="1" thickBot="1">
      <c r="A21" s="87">
        <v>314</v>
      </c>
      <c r="B21" s="174" t="s">
        <v>102</v>
      </c>
      <c r="C21" s="185">
        <v>400</v>
      </c>
      <c r="D21" s="64"/>
      <c r="E21" s="148">
        <v>388</v>
      </c>
      <c r="F21" s="64"/>
      <c r="G21" s="141">
        <f t="shared" si="0"/>
        <v>97</v>
      </c>
      <c r="H21" s="16"/>
    </row>
    <row r="22" spans="1:8" ht="17.25" customHeight="1" thickBot="1">
      <c r="A22" s="89">
        <v>400</v>
      </c>
      <c r="B22" s="175" t="s">
        <v>55</v>
      </c>
      <c r="C22" s="193">
        <f>SUM(C23:C29)</f>
        <v>192075</v>
      </c>
      <c r="D22" s="192"/>
      <c r="E22" s="181">
        <f>SUM(E23:E29)</f>
        <v>10325</v>
      </c>
      <c r="F22" s="144"/>
      <c r="G22" s="136">
        <f t="shared" si="0"/>
        <v>5.375504360275934</v>
      </c>
      <c r="H22" s="16"/>
    </row>
    <row r="23" spans="1:8" ht="15" customHeight="1">
      <c r="A23" s="91">
        <v>405</v>
      </c>
      <c r="B23" s="92" t="s">
        <v>56</v>
      </c>
      <c r="C23" s="186">
        <v>471</v>
      </c>
      <c r="D23" s="146"/>
      <c r="E23" s="149">
        <v>0</v>
      </c>
      <c r="F23" s="146"/>
      <c r="G23" s="147">
        <f t="shared" si="0"/>
        <v>0</v>
      </c>
      <c r="H23" s="16"/>
    </row>
    <row r="24" spans="1:7" ht="13.5" customHeight="1">
      <c r="A24" s="91">
        <v>406</v>
      </c>
      <c r="B24" s="54" t="s">
        <v>57</v>
      </c>
      <c r="C24" s="183">
        <v>77452</v>
      </c>
      <c r="D24" s="146"/>
      <c r="E24" s="184">
        <v>4538</v>
      </c>
      <c r="F24" s="146"/>
      <c r="G24" s="139">
        <f t="shared" si="0"/>
        <v>5.8591127407942984</v>
      </c>
    </row>
    <row r="25" spans="1:7" ht="12" customHeight="1">
      <c r="A25" s="91">
        <v>407</v>
      </c>
      <c r="B25" s="93" t="s">
        <v>58</v>
      </c>
      <c r="C25" s="183">
        <v>376</v>
      </c>
      <c r="D25" s="146"/>
      <c r="E25" s="149">
        <v>0</v>
      </c>
      <c r="F25" s="146"/>
      <c r="G25" s="139">
        <v>0</v>
      </c>
    </row>
    <row r="26" spans="1:7" ht="12.75" customHeight="1">
      <c r="A26" s="94">
        <v>408</v>
      </c>
      <c r="B26" s="95" t="s">
        <v>59</v>
      </c>
      <c r="C26" s="183">
        <v>2221</v>
      </c>
      <c r="D26" s="64"/>
      <c r="E26" s="153">
        <v>300</v>
      </c>
      <c r="F26" s="64"/>
      <c r="G26" s="139">
        <f t="shared" si="0"/>
        <v>13.5074290859973</v>
      </c>
    </row>
    <row r="27" spans="1:8" ht="12" customHeight="1">
      <c r="A27" s="96">
        <v>409</v>
      </c>
      <c r="B27" s="54" t="s">
        <v>103</v>
      </c>
      <c r="C27" s="183">
        <v>104831</v>
      </c>
      <c r="D27" s="150"/>
      <c r="E27" s="184">
        <v>5415</v>
      </c>
      <c r="F27" s="151"/>
      <c r="G27" s="139">
        <f t="shared" si="0"/>
        <v>5.165456782821875</v>
      </c>
      <c r="H27" s="53"/>
    </row>
    <row r="28" spans="1:8" ht="12" customHeight="1">
      <c r="A28" s="96">
        <v>410</v>
      </c>
      <c r="B28" s="54" t="s">
        <v>104</v>
      </c>
      <c r="C28" s="183">
        <v>862</v>
      </c>
      <c r="D28" s="150"/>
      <c r="E28" s="151">
        <v>20</v>
      </c>
      <c r="F28" s="151"/>
      <c r="G28" s="139">
        <f t="shared" si="0"/>
        <v>2.320185614849188</v>
      </c>
      <c r="H28" s="53"/>
    </row>
    <row r="29" spans="1:7" ht="12.75" customHeight="1" thickBot="1">
      <c r="A29" s="94">
        <v>412</v>
      </c>
      <c r="B29" s="97" t="s">
        <v>60</v>
      </c>
      <c r="C29" s="183">
        <v>5862</v>
      </c>
      <c r="D29" s="64"/>
      <c r="E29" s="184">
        <v>52</v>
      </c>
      <c r="F29" s="64"/>
      <c r="G29" s="141">
        <f t="shared" si="0"/>
        <v>0.8870692596383487</v>
      </c>
    </row>
    <row r="30" spans="1:7" s="2" customFormat="1" ht="15.75" customHeight="1" thickBot="1">
      <c r="A30" s="98">
        <v>500</v>
      </c>
      <c r="B30" s="99" t="s">
        <v>61</v>
      </c>
      <c r="C30" s="181">
        <f>SUM(C31:C34)</f>
        <v>361305</v>
      </c>
      <c r="D30" s="144"/>
      <c r="E30" s="152">
        <f>SUM(E31:E34)</f>
        <v>16064</v>
      </c>
      <c r="F30" s="144"/>
      <c r="G30" s="136">
        <f t="shared" si="0"/>
        <v>4.446105091266381</v>
      </c>
    </row>
    <row r="31" spans="1:7" ht="12" customHeight="1">
      <c r="A31" s="5">
        <v>501</v>
      </c>
      <c r="B31" s="100" t="s">
        <v>62</v>
      </c>
      <c r="C31" s="183">
        <v>2352</v>
      </c>
      <c r="D31" s="146"/>
      <c r="E31" s="184">
        <v>184</v>
      </c>
      <c r="F31" s="146"/>
      <c r="G31" s="147">
        <f t="shared" si="0"/>
        <v>7.8231292517006805</v>
      </c>
    </row>
    <row r="32" spans="1:7" ht="12" customHeight="1">
      <c r="A32" s="6">
        <v>502</v>
      </c>
      <c r="B32" s="101" t="s">
        <v>63</v>
      </c>
      <c r="C32" s="183">
        <v>316690</v>
      </c>
      <c r="D32" s="30"/>
      <c r="E32" s="153">
        <v>13826</v>
      </c>
      <c r="F32" s="30"/>
      <c r="G32" s="139">
        <f t="shared" si="0"/>
        <v>4.365783573841927</v>
      </c>
    </row>
    <row r="33" spans="1:7" ht="12" customHeight="1">
      <c r="A33" s="7">
        <v>503</v>
      </c>
      <c r="B33" s="102" t="s">
        <v>64</v>
      </c>
      <c r="C33" s="183">
        <v>41933</v>
      </c>
      <c r="D33" s="33"/>
      <c r="E33" s="184">
        <v>2054</v>
      </c>
      <c r="F33" s="33"/>
      <c r="G33" s="139">
        <f t="shared" si="0"/>
        <v>4.898290129492286</v>
      </c>
    </row>
    <row r="34" spans="1:7" ht="14.25" customHeight="1" thickBot="1">
      <c r="A34" s="7">
        <v>505</v>
      </c>
      <c r="B34" s="102" t="s">
        <v>65</v>
      </c>
      <c r="C34" s="187">
        <v>330</v>
      </c>
      <c r="D34" s="33"/>
      <c r="E34" s="140">
        <v>0</v>
      </c>
      <c r="F34" s="33"/>
      <c r="G34" s="139">
        <f t="shared" si="0"/>
        <v>0</v>
      </c>
    </row>
    <row r="35" spans="1:7" s="2" customFormat="1" ht="13.5" customHeight="1" thickBot="1">
      <c r="A35" s="98">
        <v>600</v>
      </c>
      <c r="B35" s="99" t="s">
        <v>66</v>
      </c>
      <c r="C35" s="188">
        <v>800</v>
      </c>
      <c r="D35" s="144"/>
      <c r="E35" s="143">
        <v>0</v>
      </c>
      <c r="F35" s="144"/>
      <c r="G35" s="136">
        <f t="shared" si="0"/>
        <v>0</v>
      </c>
    </row>
    <row r="36" spans="1:7" s="2" customFormat="1" ht="12" customHeight="1" thickBot="1">
      <c r="A36" s="103">
        <v>700</v>
      </c>
      <c r="B36" s="104" t="s">
        <v>67</v>
      </c>
      <c r="C36" s="194">
        <f>SUM(C37:C41)</f>
        <v>393676</v>
      </c>
      <c r="D36" s="134"/>
      <c r="E36" s="135">
        <f>SUM(E37:E41)</f>
        <v>78484</v>
      </c>
      <c r="F36" s="134"/>
      <c r="G36" s="136">
        <f t="shared" si="0"/>
        <v>19.936191182596858</v>
      </c>
    </row>
    <row r="37" spans="1:7" s="2" customFormat="1" ht="12" customHeight="1">
      <c r="A37" s="5">
        <v>701</v>
      </c>
      <c r="B37" s="100" t="s">
        <v>68</v>
      </c>
      <c r="C37" s="183">
        <v>120572</v>
      </c>
      <c r="D37" s="146"/>
      <c r="E37" s="189">
        <v>29372</v>
      </c>
      <c r="F37" s="146"/>
      <c r="G37" s="147">
        <f t="shared" si="0"/>
        <v>24.360548054274624</v>
      </c>
    </row>
    <row r="38" spans="1:7" s="2" customFormat="1" ht="12" customHeight="1">
      <c r="A38" s="6">
        <v>702</v>
      </c>
      <c r="B38" s="101" t="s">
        <v>69</v>
      </c>
      <c r="C38" s="183">
        <v>184860</v>
      </c>
      <c r="D38" s="30"/>
      <c r="E38" s="189">
        <v>38422</v>
      </c>
      <c r="F38" s="30"/>
      <c r="G38" s="139">
        <f t="shared" si="0"/>
        <v>20.78437736665585</v>
      </c>
    </row>
    <row r="39" spans="1:7" s="2" customFormat="1" ht="12" customHeight="1">
      <c r="A39" s="6">
        <v>703</v>
      </c>
      <c r="B39" s="101" t="s">
        <v>132</v>
      </c>
      <c r="C39" s="183">
        <v>65357</v>
      </c>
      <c r="D39" s="30"/>
      <c r="E39" s="189">
        <v>8945</v>
      </c>
      <c r="F39" s="30"/>
      <c r="G39" s="139">
        <f t="shared" si="0"/>
        <v>13.686368713374236</v>
      </c>
    </row>
    <row r="40" spans="1:7" s="2" customFormat="1" ht="12" customHeight="1">
      <c r="A40" s="6">
        <v>707</v>
      </c>
      <c r="B40" s="105" t="s">
        <v>70</v>
      </c>
      <c r="C40" s="184">
        <v>13508</v>
      </c>
      <c r="D40" s="30"/>
      <c r="E40" s="153">
        <v>149</v>
      </c>
      <c r="F40" s="30"/>
      <c r="G40" s="139">
        <f t="shared" si="0"/>
        <v>1.1030500444181226</v>
      </c>
    </row>
    <row r="41" spans="1:7" s="2" customFormat="1" ht="13.5" customHeight="1" thickBot="1">
      <c r="A41" s="7">
        <v>709</v>
      </c>
      <c r="B41" s="106" t="s">
        <v>71</v>
      </c>
      <c r="C41" s="184">
        <v>9379</v>
      </c>
      <c r="D41" s="33"/>
      <c r="E41" s="189">
        <v>1596</v>
      </c>
      <c r="F41" s="33"/>
      <c r="G41" s="141">
        <f t="shared" si="0"/>
        <v>17.01673952446956</v>
      </c>
    </row>
    <row r="42" spans="1:7" s="2" customFormat="1" ht="12" customHeight="1" thickBot="1">
      <c r="A42" s="107">
        <v>800</v>
      </c>
      <c r="B42" s="108" t="s">
        <v>72</v>
      </c>
      <c r="C42" s="193">
        <f>SUM(C43:C44)</f>
        <v>46230</v>
      </c>
      <c r="D42" s="192">
        <f>SUM(D43:D44)</f>
        <v>0</v>
      </c>
      <c r="E42" s="181">
        <f>SUM(E43:E44)</f>
        <v>11714</v>
      </c>
      <c r="F42" s="144"/>
      <c r="G42" s="136">
        <f t="shared" si="0"/>
        <v>25.338524767467014</v>
      </c>
    </row>
    <row r="43" spans="1:7" s="2" customFormat="1" ht="13.5" customHeight="1">
      <c r="A43" s="5">
        <v>801</v>
      </c>
      <c r="B43" s="100" t="s">
        <v>73</v>
      </c>
      <c r="C43" s="184">
        <v>42803</v>
      </c>
      <c r="D43" s="146"/>
      <c r="E43" s="189">
        <v>10930</v>
      </c>
      <c r="F43" s="146"/>
      <c r="G43" s="147">
        <f t="shared" si="0"/>
        <v>25.53559329953508</v>
      </c>
    </row>
    <row r="44" spans="1:7" s="2" customFormat="1" ht="13.5" customHeight="1" thickBot="1">
      <c r="A44" s="7">
        <v>804</v>
      </c>
      <c r="B44" s="102" t="s">
        <v>74</v>
      </c>
      <c r="C44" s="184">
        <v>3427</v>
      </c>
      <c r="D44" s="33"/>
      <c r="E44" s="189">
        <v>784</v>
      </c>
      <c r="F44" s="33"/>
      <c r="G44" s="141">
        <f t="shared" si="0"/>
        <v>22.87715202801284</v>
      </c>
    </row>
    <row r="45" spans="1:7" s="2" customFormat="1" ht="12" customHeight="1" thickBot="1">
      <c r="A45" s="109">
        <v>1000</v>
      </c>
      <c r="B45" s="108" t="s">
        <v>76</v>
      </c>
      <c r="C45" s="193">
        <f>SUM(C47:C48)</f>
        <v>31959</v>
      </c>
      <c r="D45" s="192"/>
      <c r="E45" s="181">
        <f>SUM(E47:E48)</f>
        <v>8695</v>
      </c>
      <c r="F45" s="144"/>
      <c r="G45" s="136">
        <f t="shared" si="0"/>
        <v>27.206733627460185</v>
      </c>
    </row>
    <row r="46" spans="1:7" s="2" customFormat="1" ht="12" customHeight="1">
      <c r="A46" s="110">
        <v>1002</v>
      </c>
      <c r="B46" s="111" t="s">
        <v>105</v>
      </c>
      <c r="C46" s="154">
        <v>0</v>
      </c>
      <c r="D46" s="146"/>
      <c r="E46" s="149">
        <v>0</v>
      </c>
      <c r="F46" s="146"/>
      <c r="G46" s="147">
        <v>0</v>
      </c>
    </row>
    <row r="47" spans="1:7" s="3" customFormat="1" ht="12" customHeight="1">
      <c r="A47" s="112">
        <v>1003</v>
      </c>
      <c r="B47" s="105" t="s">
        <v>77</v>
      </c>
      <c r="C47" s="184">
        <v>29882</v>
      </c>
      <c r="D47" s="42"/>
      <c r="E47" s="189">
        <v>8410</v>
      </c>
      <c r="F47" s="42"/>
      <c r="G47" s="139">
        <f t="shared" si="0"/>
        <v>28.144033197242486</v>
      </c>
    </row>
    <row r="48" spans="1:7" s="2" customFormat="1" ht="17.25" customHeight="1" thickBot="1">
      <c r="A48" s="113">
        <v>1006</v>
      </c>
      <c r="B48" s="114" t="s">
        <v>78</v>
      </c>
      <c r="C48" s="184">
        <v>2077</v>
      </c>
      <c r="D48" s="155"/>
      <c r="E48" s="189">
        <v>285</v>
      </c>
      <c r="F48" s="155"/>
      <c r="G48" s="139">
        <f t="shared" si="0"/>
        <v>13.721714010592201</v>
      </c>
    </row>
    <row r="49" spans="1:7" ht="13.5" customHeight="1" hidden="1">
      <c r="A49" s="115">
        <v>1101</v>
      </c>
      <c r="B49" s="116" t="s">
        <v>79</v>
      </c>
      <c r="C49" s="156"/>
      <c r="D49" s="157"/>
      <c r="E49" s="158"/>
      <c r="F49" s="157"/>
      <c r="G49" s="139" t="e">
        <f t="shared" si="0"/>
        <v>#DIV/0!</v>
      </c>
    </row>
    <row r="50" spans="1:7" ht="13.5" customHeight="1" hidden="1">
      <c r="A50" s="112">
        <v>1102</v>
      </c>
      <c r="B50" s="105" t="s">
        <v>80</v>
      </c>
      <c r="C50" s="159"/>
      <c r="D50" s="30"/>
      <c r="E50" s="153"/>
      <c r="F50" s="30"/>
      <c r="G50" s="139" t="e">
        <f t="shared" si="0"/>
        <v>#DIV/0!</v>
      </c>
    </row>
    <row r="51" spans="1:7" ht="14.25" customHeight="1" hidden="1">
      <c r="A51" s="112">
        <v>1103</v>
      </c>
      <c r="B51" s="105" t="s">
        <v>81</v>
      </c>
      <c r="C51" s="159"/>
      <c r="D51" s="30"/>
      <c r="E51" s="153"/>
      <c r="F51" s="30"/>
      <c r="G51" s="139" t="e">
        <f t="shared" si="0"/>
        <v>#DIV/0!</v>
      </c>
    </row>
    <row r="52" spans="1:7" ht="13.5" customHeight="1" hidden="1">
      <c r="A52" s="117">
        <v>1104</v>
      </c>
      <c r="B52" s="97" t="s">
        <v>82</v>
      </c>
      <c r="C52" s="160"/>
      <c r="D52" s="64"/>
      <c r="E52" s="148"/>
      <c r="F52" s="64"/>
      <c r="G52" s="141" t="e">
        <f t="shared" si="0"/>
        <v>#DIV/0!</v>
      </c>
    </row>
    <row r="53" spans="1:7" ht="13.5" customHeight="1" thickBot="1">
      <c r="A53" s="109">
        <v>1100</v>
      </c>
      <c r="B53" s="108" t="s">
        <v>75</v>
      </c>
      <c r="C53" s="193">
        <f>SUM(C54:C55)</f>
        <v>11332</v>
      </c>
      <c r="D53" s="144"/>
      <c r="E53" s="145">
        <f>SUM(E54:E55)</f>
        <v>3029</v>
      </c>
      <c r="F53" s="162"/>
      <c r="G53" s="136">
        <f t="shared" si="0"/>
        <v>26.729615248852806</v>
      </c>
    </row>
    <row r="54" spans="1:7" ht="13.5" customHeight="1">
      <c r="A54" s="118">
        <v>1102</v>
      </c>
      <c r="B54" s="116" t="s">
        <v>106</v>
      </c>
      <c r="C54" s="190">
        <v>8625</v>
      </c>
      <c r="D54" s="30"/>
      <c r="E54" s="189">
        <v>2059</v>
      </c>
      <c r="F54" s="151"/>
      <c r="G54" s="139">
        <f t="shared" si="0"/>
        <v>23.872463768115942</v>
      </c>
    </row>
    <row r="55" spans="1:7" ht="13.5" customHeight="1">
      <c r="A55" s="118">
        <v>1105</v>
      </c>
      <c r="B55" s="176" t="s">
        <v>122</v>
      </c>
      <c r="C55" s="190">
        <v>2707</v>
      </c>
      <c r="D55" s="30"/>
      <c r="E55" s="189">
        <v>970</v>
      </c>
      <c r="F55" s="151"/>
      <c r="G55" s="139">
        <f t="shared" si="0"/>
        <v>35.833025489471744</v>
      </c>
    </row>
    <row r="56" spans="1:7" ht="13.5" customHeight="1">
      <c r="A56" s="119">
        <v>1200</v>
      </c>
      <c r="B56" s="177" t="s">
        <v>107</v>
      </c>
      <c r="C56" s="190">
        <v>2200</v>
      </c>
      <c r="D56" s="30"/>
      <c r="E56" s="189">
        <v>549</v>
      </c>
      <c r="F56" s="151"/>
      <c r="G56" s="139">
        <f t="shared" si="0"/>
        <v>24.954545454545453</v>
      </c>
    </row>
    <row r="57" spans="1:7" ht="13.5" customHeight="1" thickBot="1">
      <c r="A57" s="120">
        <v>1300</v>
      </c>
      <c r="B57" s="178" t="s">
        <v>51</v>
      </c>
      <c r="C57" s="190">
        <v>531</v>
      </c>
      <c r="D57" s="33"/>
      <c r="E57" s="179">
        <v>1</v>
      </c>
      <c r="F57" s="163"/>
      <c r="G57" s="141">
        <f t="shared" si="0"/>
        <v>0.18832391713747645</v>
      </c>
    </row>
    <row r="58" spans="1:7" ht="16.5" customHeight="1" thickBot="1">
      <c r="A58" s="4"/>
      <c r="B58" s="8" t="s">
        <v>108</v>
      </c>
      <c r="C58" s="181">
        <f>C57+C56+C53+C45+C42+C36+C35+C30+C22+C18+C16+C7</f>
        <v>1104437</v>
      </c>
      <c r="D58" s="161"/>
      <c r="E58" s="164">
        <f>E57+E56+E53+E45+E42+E36+E35+E30+E22+E18+E16+E7</f>
        <v>142904</v>
      </c>
      <c r="F58" s="162"/>
      <c r="G58" s="136">
        <f t="shared" si="0"/>
        <v>12.939081178917403</v>
      </c>
    </row>
    <row r="59" ht="9.75" customHeight="1"/>
    <row r="60" spans="1:2" ht="14.25" customHeight="1">
      <c r="A60" s="206" t="s">
        <v>115</v>
      </c>
      <c r="B60" s="206"/>
    </row>
    <row r="61" spans="1:2" ht="12.75">
      <c r="A61" s="206"/>
      <c r="B61" s="206"/>
    </row>
    <row r="62" spans="1:7" ht="14.25">
      <c r="A62" s="206"/>
      <c r="B62" s="206"/>
      <c r="E62" s="207" t="s">
        <v>125</v>
      </c>
      <c r="F62" s="207"/>
      <c r="G62" s="207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2020-05-14T11:39:08Z</dcterms:modified>
  <cp:category/>
  <cp:version/>
  <cp:contentType/>
  <cp:contentStatus/>
</cp:coreProperties>
</file>