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<sst xmlns="http://schemas.openxmlformats.org/spreadsheetml/2006/main" count="140" uniqueCount="137">
  <si>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</si>
  <si>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</si>
  <si>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</si>
  <si>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</si>
  <si>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</si>
  <si>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</si>
  <si>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</si>
  <si>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</si>
  <si>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</si>
  <si>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</si>
  <si>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</si>
  <si>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</si>
  <si>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</si>
  <si>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</si>
  <si>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</si>
  <si>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</si>
  <si>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</si>
  <si>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</si>
  <si>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</si>
  <si>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</si>
  <si>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</si>
  <si>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</si>
  <si>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</si>
  <si>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</si>
  <si>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</si>
  <si>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</si>
  <si>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</si>
  <si>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</si>
  <si>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</si>
  <si>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</si>
  <si>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</si>
  <si>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</si>
  <si>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</si>
  <si>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</si>
  <si>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</si>
  <si>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</si>
  <si>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</si>
  <si>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</si>
  <si>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</si>
  <si>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</si>
  <si>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</si>
  <si>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</si>
  <si>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</si>
  <si>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</si>
  <si>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</si>
  <si>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</si>
  <si>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</si>
  <si>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</si>
  <si>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</si>
  <si>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</si>
  <si>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</si>
  <si>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</si>
  <si>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</si>
  <si>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</si>
  <si>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</si>
  <si>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</si>
  <si>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</si>
  <si>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</si>
  <si>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</si>
  <si>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</si>
  <si>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</si>
  <si>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</si>
  <si>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</si>
  <si>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</si>
  <si>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</si>
  <si>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</si>
  <si>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</si>
  <si>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</si>
  <si>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</si>
  <si>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</si>
  <si>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</si>
  <si>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</si>
  <si>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</si>
  <si>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</si>
  <si>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</si>
  <si>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</si>
  <si>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</si>
  <si>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</si>
  <si>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</si>
  <si>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</si>
  <si>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</si>
  <si>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</si>
  <si>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</si>
  <si>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</si>
  <si>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</si>
  <si>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</si>
  <si>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</si>
  <si>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</si>
  <si>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</si>
  <si>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</si>
  <si>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</si>
  <si>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</si>
  <si>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</si>
  <si>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</si>
  <si>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</si>
  <si>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</si>
  <si>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</si>
  <si>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</si>
  <si>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</si>
  <si>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</si>
  <si>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</si>
  <si>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</si>
  <si>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</si>
  <si>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</si>
  <si>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</si>
  <si>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</si>
  <si>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</si>
  <si>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</si>
  <si>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</si>
  <si>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</si>
  <si>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</si>
  <si>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</si>
  <si>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</si>
  <si>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</si>
  <si>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</si>
  <si>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</si>
  <si>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</si>
  <si>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</si>
  <si>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</si>
  <si>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</si>
  <si>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</si>
  <si>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</si>
  <si>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</si>
  <si>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</si>
  <si>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</si>
  <si>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</si>
  <si>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</si>
  <si>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</si>
  <si>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</si>
  <si>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</si>
  <si>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</si>
  <si>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</si>
  <si>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</si>
  <si>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</si>
  <si>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Охрана семьи и детства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</si>
  <si>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августа 2020 года.</t>
    </r>
  </si>
  <si>
    <t>по расходам  по состоянию на 01 августа 2020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</si>
</sst>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</numFmts>
  <fonts count="7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i/>
      <sz val="10"/>
      <color indexed="56"/>
      <name val="Arial Cyr"/>
      <family val="0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theme="3" tint="-0.24997000396251678"/>
      <name val="Arial"/>
      <family val="2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4" fontId="46" fillId="0" borderId="1">
      <alignment horizontal="right" shrinkToFit="1"/>
      <protection/>
    </xf>
    <xf numFmtId="4" fontId="46" fillId="0" borderId="1">
      <alignment horizontal="right" shrinkToFit="1"/>
      <protection/>
    </xf>
    <xf numFmtId="4" fontId="46" fillId="0" borderId="1">
      <alignment horizontal="right" wrapText="1"/>
      <protection/>
    </xf>
    <xf numFmtId="4" fontId="46" fillId="0" borderId="1">
      <alignment horizontal="right" wrapText="1"/>
      <protection/>
    </xf>
    <xf numFmtId="4" fontId="11" fillId="0" borderId="2">
      <alignment horizontal="right" wrapText="1"/>
      <protection/>
    </xf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7" fillId="25" borderId="3" applyNumberFormat="0" applyAlignment="0" applyProtection="0"/>
    <xf numFmtId="0" fontId="48" fillId="26" borderId="4" applyNumberFormat="0" applyAlignment="0" applyProtection="0"/>
    <xf numFmtId="0" fontId="49" fillId="26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7" borderId="9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Font="1" applyFill="1" applyBorder="1" applyAlignment="1">
      <alignment/>
    </xf>
    <xf numFmtId="180" fontId="0" fillId="0" borderId="13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80" fontId="0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180" fontId="0" fillId="0" borderId="17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180" fontId="0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wrapText="1"/>
    </xf>
    <xf numFmtId="0" fontId="15" fillId="0" borderId="17" xfId="0" applyFont="1" applyFill="1" applyBorder="1" applyAlignment="1">
      <alignment/>
    </xf>
    <xf numFmtId="0" fontId="15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/>
    </xf>
    <xf numFmtId="0" fontId="6" fillId="0" borderId="18" xfId="0" applyNumberFormat="1" applyFont="1" applyFill="1" applyBorder="1" applyAlignment="1">
      <alignment horizontal="left" wrapText="1"/>
    </xf>
    <xf numFmtId="0" fontId="1" fillId="0" borderId="26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 wrapText="1"/>
    </xf>
    <xf numFmtId="0" fontId="62" fillId="0" borderId="0" xfId="0" applyFont="1" applyFill="1" applyAlignment="1">
      <alignment/>
    </xf>
    <xf numFmtId="2" fontId="62" fillId="0" borderId="0" xfId="0" applyNumberFormat="1" applyFont="1" applyFill="1" applyAlignment="1">
      <alignment/>
    </xf>
    <xf numFmtId="4" fontId="63" fillId="0" borderId="29" xfId="0" applyNumberFormat="1" applyFont="1" applyFill="1" applyBorder="1" applyAlignment="1">
      <alignment horizontal="right" wrapText="1"/>
    </xf>
    <xf numFmtId="4" fontId="63" fillId="0" borderId="3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" fontId="46" fillId="0" borderId="0" xfId="34" applyBorder="1" applyProtection="1">
      <alignment horizontal="right" shrinkToFit="1"/>
      <protection/>
    </xf>
    <xf numFmtId="4" fontId="46" fillId="0" borderId="0" xfId="34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3" fillId="0" borderId="29" xfId="0" applyNumberFormat="1" applyFont="1" applyFill="1" applyBorder="1" applyAlignment="1">
      <alignment/>
    </xf>
    <xf numFmtId="4" fontId="63" fillId="0" borderId="12" xfId="0" applyNumberFormat="1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180" fontId="3" fillId="0" borderId="32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180" fontId="0" fillId="0" borderId="34" xfId="0" applyNumberFormat="1" applyFont="1" applyFill="1" applyBorder="1" applyAlignment="1">
      <alignment horizontal="center" wrapText="1"/>
    </xf>
    <xf numFmtId="180" fontId="0" fillId="0" borderId="28" xfId="0" applyNumberFormat="1" applyFont="1" applyFill="1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180" fontId="0" fillId="0" borderId="36" xfId="0" applyNumberFormat="1" applyFont="1" applyFill="1" applyBorder="1" applyAlignment="1">
      <alignment horizontal="center"/>
    </xf>
    <xf numFmtId="180" fontId="13" fillId="0" borderId="20" xfId="0" applyNumberFormat="1" applyFont="1" applyFill="1" applyBorder="1" applyAlignment="1">
      <alignment horizontal="center"/>
    </xf>
    <xf numFmtId="180" fontId="3" fillId="0" borderId="20" xfId="0" applyNumberFormat="1" applyFont="1" applyFill="1" applyBorder="1" applyAlignment="1">
      <alignment horizontal="center"/>
    </xf>
    <xf numFmtId="180" fontId="0" fillId="0" borderId="34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180" fontId="1" fillId="0" borderId="38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180" fontId="1" fillId="0" borderId="39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180" fontId="3" fillId="0" borderId="27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9" fillId="0" borderId="34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180" fontId="3" fillId="0" borderId="40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0" fontId="4" fillId="0" borderId="28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180" fontId="3" fillId="0" borderId="27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3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 wrapText="1"/>
    </xf>
    <xf numFmtId="2" fontId="0" fillId="0" borderId="37" xfId="0" applyNumberFormat="1" applyFont="1" applyFill="1" applyBorder="1" applyAlignment="1">
      <alignment wrapText="1"/>
    </xf>
    <xf numFmtId="2" fontId="0" fillId="0" borderId="28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0" fillId="0" borderId="32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4" fillId="0" borderId="49" xfId="0" applyFont="1" applyFill="1" applyBorder="1" applyAlignment="1">
      <alignment wrapText="1"/>
    </xf>
    <xf numFmtId="0" fontId="4" fillId="0" borderId="54" xfId="0" applyFont="1" applyFill="1" applyBorder="1" applyAlignment="1">
      <alignment wrapText="1"/>
    </xf>
    <xf numFmtId="0" fontId="4" fillId="0" borderId="55" xfId="0" applyFont="1" applyFill="1" applyBorder="1" applyAlignment="1">
      <alignment wrapText="1"/>
    </xf>
    <xf numFmtId="0" fontId="12" fillId="0" borderId="56" xfId="57" applyNumberFormat="1" applyFont="1" applyFill="1" applyBorder="1" applyAlignment="1">
      <alignment horizontal="left" vertical="top" wrapText="1"/>
      <protection/>
    </xf>
    <xf numFmtId="0" fontId="12" fillId="0" borderId="57" xfId="57" applyNumberFormat="1" applyFont="1" applyFill="1" applyBorder="1" applyAlignment="1">
      <alignment horizontal="left" vertical="top" wrapText="1"/>
      <protection/>
    </xf>
    <xf numFmtId="0" fontId="4" fillId="0" borderId="54" xfId="0" applyFont="1" applyFill="1" applyBorder="1" applyAlignment="1">
      <alignment horizontal="left" vertical="center" wrapText="1"/>
    </xf>
    <xf numFmtId="0" fontId="12" fillId="0" borderId="58" xfId="57" applyNumberFormat="1" applyFont="1" applyFill="1" applyBorder="1" applyAlignment="1">
      <alignment horizontal="left" vertical="top" wrapText="1"/>
      <protection/>
    </xf>
    <xf numFmtId="0" fontId="8" fillId="0" borderId="46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wrapText="1"/>
    </xf>
    <xf numFmtId="0" fontId="8" fillId="0" borderId="46" xfId="0" applyFont="1" applyFill="1" applyBorder="1" applyAlignment="1">
      <alignment/>
    </xf>
    <xf numFmtId="0" fontId="12" fillId="0" borderId="59" xfId="57" applyNumberFormat="1" applyFont="1" applyFill="1" applyBorder="1" applyAlignment="1">
      <alignment horizontal="left" vertical="top" wrapText="1"/>
      <protection/>
    </xf>
    <xf numFmtId="0" fontId="8" fillId="0" borderId="28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179" fontId="0" fillId="0" borderId="20" xfId="64" applyFont="1" applyFill="1" applyBorder="1" applyAlignment="1">
      <alignment/>
    </xf>
    <xf numFmtId="4" fontId="64" fillId="0" borderId="1" xfId="33" applyNumberFormat="1" applyFont="1" applyFill="1" applyProtection="1">
      <alignment horizontal="right" shrinkToFit="1"/>
      <protection/>
    </xf>
    <xf numFmtId="4" fontId="65" fillId="0" borderId="62" xfId="35" applyNumberFormat="1" applyFont="1" applyFill="1" applyBorder="1" applyProtection="1">
      <alignment horizontal="right" wrapText="1"/>
      <protection/>
    </xf>
    <xf numFmtId="4" fontId="65" fillId="0" borderId="1" xfId="35" applyNumberFormat="1" applyFont="1" applyFill="1" applyProtection="1">
      <alignment horizontal="right" wrapText="1"/>
      <protection/>
    </xf>
    <xf numFmtId="4" fontId="65" fillId="0" borderId="32" xfId="35" applyNumberFormat="1" applyFont="1" applyFill="1" applyBorder="1" applyProtection="1">
      <alignment horizontal="right" wrapText="1"/>
      <protection/>
    </xf>
    <xf numFmtId="4" fontId="65" fillId="0" borderId="63" xfId="35" applyNumberFormat="1" applyFont="1" applyFill="1" applyBorder="1" applyProtection="1">
      <alignment horizontal="right" wrapText="1"/>
      <protection/>
    </xf>
    <xf numFmtId="4" fontId="65" fillId="0" borderId="36" xfId="35" applyNumberFormat="1" applyFont="1" applyFill="1" applyBorder="1" applyProtection="1">
      <alignment horizontal="right" wrapText="1"/>
      <protection/>
    </xf>
    <xf numFmtId="4" fontId="65" fillId="0" borderId="20" xfId="35" applyNumberFormat="1" applyFont="1" applyFill="1" applyBorder="1" applyProtection="1">
      <alignment horizontal="right" wrapText="1"/>
      <protection/>
    </xf>
    <xf numFmtId="4" fontId="65" fillId="0" borderId="64" xfId="35" applyNumberFormat="1" applyFont="1" applyFill="1" applyBorder="1" applyProtection="1">
      <alignment horizontal="right" wrapText="1"/>
      <protection/>
    </xf>
    <xf numFmtId="4" fontId="65" fillId="0" borderId="65" xfId="35" applyNumberFormat="1" applyFont="1" applyFill="1" applyBorder="1" applyProtection="1">
      <alignment horizontal="right" wrapText="1"/>
      <protection/>
    </xf>
    <xf numFmtId="2" fontId="0" fillId="0" borderId="46" xfId="0" applyNumberFormat="1" applyFont="1" applyFill="1" applyBorder="1" applyAlignment="1">
      <alignment/>
    </xf>
    <xf numFmtId="179" fontId="0" fillId="0" borderId="21" xfId="64" applyFont="1" applyFill="1" applyBorder="1" applyAlignment="1">
      <alignment/>
    </xf>
    <xf numFmtId="179" fontId="0" fillId="0" borderId="46" xfId="64" applyFont="1" applyFill="1" applyBorder="1" applyAlignment="1">
      <alignment/>
    </xf>
    <xf numFmtId="179" fontId="0" fillId="0" borderId="32" xfId="64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2" fontId="0" fillId="0" borderId="66" xfId="0" applyNumberFormat="1" applyFont="1" applyFill="1" applyBorder="1" applyAlignment="1">
      <alignment/>
    </xf>
    <xf numFmtId="4" fontId="63" fillId="0" borderId="27" xfId="0" applyNumberFormat="1" applyFont="1" applyFill="1" applyBorder="1" applyAlignment="1">
      <alignment horizontal="center" vertical="center" wrapText="1"/>
    </xf>
    <xf numFmtId="4" fontId="63" fillId="0" borderId="20" xfId="0" applyNumberFormat="1" applyFont="1" applyFill="1" applyBorder="1" applyAlignment="1">
      <alignment horizontal="center" vertical="center" wrapText="1"/>
    </xf>
    <xf numFmtId="4" fontId="66" fillId="0" borderId="20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>
      <alignment horizontal="right" wrapText="1"/>
    </xf>
    <xf numFmtId="2" fontId="0" fillId="0" borderId="17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vertical="center" wrapText="1"/>
    </xf>
    <xf numFmtId="4" fontId="63" fillId="0" borderId="29" xfId="0" applyNumberFormat="1" applyFont="1" applyFill="1" applyBorder="1" applyAlignment="1">
      <alignment horizontal="right" vertical="center" wrapText="1"/>
    </xf>
    <xf numFmtId="4" fontId="63" fillId="0" borderId="30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 horizontal="right" wrapText="1"/>
    </xf>
    <xf numFmtId="2" fontId="0" fillId="0" borderId="17" xfId="0" applyNumberFormat="1" applyFont="1" applyFill="1" applyBorder="1" applyAlignment="1">
      <alignment horizontal="right"/>
    </xf>
    <xf numFmtId="2" fontId="0" fillId="0" borderId="67" xfId="0" applyNumberFormat="1" applyFont="1" applyFill="1" applyBorder="1" applyAlignment="1">
      <alignment/>
    </xf>
    <xf numFmtId="2" fontId="63" fillId="0" borderId="29" xfId="0" applyNumberFormat="1" applyFont="1" applyFill="1" applyBorder="1" applyAlignment="1">
      <alignment/>
    </xf>
    <xf numFmtId="2" fontId="62" fillId="0" borderId="22" xfId="0" applyNumberFormat="1" applyFont="1" applyFill="1" applyBorder="1" applyAlignment="1">
      <alignment/>
    </xf>
    <xf numFmtId="2" fontId="63" fillId="0" borderId="29" xfId="0" applyNumberFormat="1" applyFont="1" applyFill="1" applyBorder="1" applyAlignment="1">
      <alignment horizontal="right" wrapText="1"/>
    </xf>
    <xf numFmtId="2" fontId="63" fillId="0" borderId="30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2" fontId="0" fillId="0" borderId="61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67" fillId="0" borderId="31" xfId="0" applyFont="1" applyFill="1" applyBorder="1" applyAlignment="1">
      <alignment horizontal="center" vertical="center" wrapText="1"/>
    </xf>
    <xf numFmtId="0" fontId="67" fillId="0" borderId="36" xfId="0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horizontal="center" vertical="center" wrapText="1"/>
    </xf>
    <xf numFmtId="0" fontId="68" fillId="0" borderId="31" xfId="0" applyFont="1" applyFill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9" fillId="0" borderId="0" xfId="0" applyFont="1" applyFill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7" fillId="0" borderId="68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3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3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83" xfId="35"/>
    <cellStyle name="xl84" xfId="36"/>
    <cellStyle name="xl8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K21" sqref="K21"/>
    </sheetView>
  </sheetViews>
  <sheetFormatPr defaultColWidth="9.140625" defaultRowHeight="12.75"/>
  <cols>
    <col min="1" max="1" width="11.7109375" style="16" customWidth="1"/>
    <col min="2" max="2" width="47.57421875" style="16" customWidth="1"/>
    <col min="3" max="3" width="11.00390625" style="16" customWidth="1"/>
    <col min="4" max="5" width="10.140625" style="16" customWidth="1"/>
    <col min="6" max="7" width="8.421875" style="16" customWidth="1"/>
    <col min="8" max="8" width="9.140625" style="16" customWidth="1"/>
    <col min="9" max="9" width="11.28125" style="16" customWidth="1"/>
    <col min="10" max="10" width="9.57421875" style="16" bestFit="1" customWidth="1"/>
    <col min="11" max="16384" width="9.140625" style="16" customWidth="1"/>
  </cols>
  <sheetData>
    <row r="1" spans="2:7" ht="12.75">
      <c r="B1" s="48"/>
      <c r="C1" s="49"/>
      <c r="D1" s="49"/>
      <c r="E1" s="48" t="s">
        <v>124</v>
      </c>
      <c r="F1" s="48"/>
      <c r="G1" s="48"/>
    </row>
    <row r="2" spans="2:7" ht="12.75">
      <c r="B2" s="206"/>
      <c r="C2" s="206"/>
      <c r="D2" s="206"/>
      <c r="E2" s="206"/>
      <c r="F2" s="206"/>
      <c r="G2" s="206"/>
    </row>
    <row r="3" spans="2:7" ht="9" customHeight="1">
      <c r="B3" s="50"/>
      <c r="C3" s="50"/>
      <c r="D3" s="50"/>
      <c r="E3" s="50"/>
      <c r="F3" s="50"/>
      <c r="G3" s="50"/>
    </row>
    <row r="4" spans="1:7" s="55" customFormat="1" ht="18" customHeight="1">
      <c r="A4" s="207" t="s">
        <v>126</v>
      </c>
      <c r="B4" s="207"/>
      <c r="C4" s="207"/>
      <c r="D4" s="207"/>
      <c r="E4" s="207"/>
      <c r="F4" s="207"/>
      <c r="G4" s="207"/>
    </row>
    <row r="5" spans="1:7" s="55" customFormat="1" ht="18" customHeight="1">
      <c r="A5" s="207" t="s">
        <v>135</v>
      </c>
      <c r="B5" s="207"/>
      <c r="C5" s="207"/>
      <c r="D5" s="207"/>
      <c r="E5" s="207"/>
      <c r="F5" s="207"/>
      <c r="G5" s="207"/>
    </row>
    <row r="6" ht="8.25" customHeight="1"/>
    <row r="7" spans="5:7" ht="11.25" customHeight="1" thickBot="1">
      <c r="E7" s="208" t="s">
        <v>0</v>
      </c>
      <c r="F7" s="208"/>
      <c r="G7" s="208"/>
    </row>
    <row r="8" spans="1:7" s="55" customFormat="1" ht="12.75">
      <c r="A8" s="200" t="s">
        <v>1</v>
      </c>
      <c r="B8" s="200" t="s">
        <v>2</v>
      </c>
      <c r="C8" s="200" t="s">
        <v>87</v>
      </c>
      <c r="D8" s="200" t="s">
        <v>89</v>
      </c>
      <c r="E8" s="211" t="s">
        <v>3</v>
      </c>
      <c r="F8" s="200" t="s">
        <v>88</v>
      </c>
      <c r="G8" s="203" t="s">
        <v>90</v>
      </c>
    </row>
    <row r="9" spans="1:7" s="55" customFormat="1" ht="12.75">
      <c r="A9" s="201"/>
      <c r="B9" s="201"/>
      <c r="C9" s="201"/>
      <c r="D9" s="201"/>
      <c r="E9" s="212"/>
      <c r="F9" s="201"/>
      <c r="G9" s="204"/>
    </row>
    <row r="10" spans="1:10" s="55" customFormat="1" ht="30.75" customHeight="1" thickBot="1">
      <c r="A10" s="201"/>
      <c r="B10" s="202"/>
      <c r="C10" s="202"/>
      <c r="D10" s="202"/>
      <c r="E10" s="213"/>
      <c r="F10" s="202"/>
      <c r="G10" s="205"/>
      <c r="I10" s="56"/>
      <c r="J10" s="56"/>
    </row>
    <row r="11" spans="1:11" ht="16.5" customHeight="1" thickBot="1">
      <c r="A11" s="17" t="s">
        <v>4</v>
      </c>
      <c r="B11" s="18" t="s">
        <v>5</v>
      </c>
      <c r="C11" s="179">
        <f>C16+C17+C18+C19+C20+C21+C22+C23+C24+C25+C26+C27+C28+C14+C12+C15+C13</f>
        <v>193112</v>
      </c>
      <c r="D11" s="180">
        <f>D16+D17+D18+D19+D20+D21+D22+D23+D24+D25+D26+D27+D28+D14+D12+D15+D13</f>
        <v>112648.66666666667</v>
      </c>
      <c r="E11" s="180">
        <f>E16+E17+E18+E19+E20+E21+E22+E23+E24+E25+E26+E27+E28+E14+E12+E15+E13</f>
        <v>97229</v>
      </c>
      <c r="F11" s="181">
        <f>E11/D11*100</f>
        <v>86.31171844022417</v>
      </c>
      <c r="G11" s="181">
        <f>E11/C11*100</f>
        <v>50.348502423464105</v>
      </c>
      <c r="I11" s="19"/>
      <c r="J11" s="19"/>
      <c r="K11" s="19"/>
    </row>
    <row r="12" spans="1:9" ht="13.5" customHeight="1">
      <c r="A12" s="20" t="s">
        <v>6</v>
      </c>
      <c r="B12" s="21" t="s">
        <v>7</v>
      </c>
      <c r="C12" s="162">
        <v>136992</v>
      </c>
      <c r="D12" s="112">
        <f>C12/12*7</f>
        <v>79912</v>
      </c>
      <c r="E12" s="112">
        <v>67192</v>
      </c>
      <c r="F12" s="182">
        <f aca="true" t="shared" si="0" ref="F12:F42">E12/D12*100</f>
        <v>84.08249073981379</v>
      </c>
      <c r="G12" s="182">
        <f aca="true" t="shared" si="1" ref="G12:G42">E12/C12*100</f>
        <v>49.048119598224716</v>
      </c>
      <c r="I12" s="60"/>
    </row>
    <row r="13" spans="1:9" ht="40.5" customHeight="1">
      <c r="A13" s="22" t="s">
        <v>113</v>
      </c>
      <c r="B13" s="23" t="s">
        <v>114</v>
      </c>
      <c r="C13" s="162">
        <v>14247</v>
      </c>
      <c r="D13" s="112">
        <f aca="true" t="shared" si="2" ref="D13:D27">C13/12*7</f>
        <v>8310.75</v>
      </c>
      <c r="E13" s="112">
        <v>7171</v>
      </c>
      <c r="F13" s="183">
        <f t="shared" si="0"/>
        <v>86.28583461179798</v>
      </c>
      <c r="G13" s="183">
        <f t="shared" si="1"/>
        <v>50.33340352354882</v>
      </c>
      <c r="I13" s="60"/>
    </row>
    <row r="14" spans="1:9" ht="29.25" customHeight="1">
      <c r="A14" s="22" t="s">
        <v>110</v>
      </c>
      <c r="B14" s="24" t="s">
        <v>109</v>
      </c>
      <c r="C14" s="162">
        <v>3873</v>
      </c>
      <c r="D14" s="112">
        <f t="shared" si="2"/>
        <v>2259.25</v>
      </c>
      <c r="E14" s="112">
        <v>1628</v>
      </c>
      <c r="F14" s="183">
        <f t="shared" si="0"/>
        <v>72.05931171849065</v>
      </c>
      <c r="G14" s="183">
        <f t="shared" si="1"/>
        <v>42.03459850245288</v>
      </c>
      <c r="I14" s="60"/>
    </row>
    <row r="15" spans="1:10" ht="39" customHeight="1">
      <c r="A15" s="25" t="s">
        <v>111</v>
      </c>
      <c r="B15" s="26" t="s">
        <v>112</v>
      </c>
      <c r="C15" s="162">
        <v>421</v>
      </c>
      <c r="D15" s="112">
        <f t="shared" si="2"/>
        <v>245.58333333333334</v>
      </c>
      <c r="E15" s="112">
        <v>448</v>
      </c>
      <c r="F15" s="183">
        <f t="shared" si="0"/>
        <v>182.42280285035628</v>
      </c>
      <c r="G15" s="183">
        <f t="shared" si="1"/>
        <v>106.41330166270784</v>
      </c>
      <c r="I15" s="60"/>
      <c r="J15" s="19"/>
    </row>
    <row r="16" spans="1:9" ht="24.75" customHeight="1">
      <c r="A16" s="9" t="s">
        <v>8</v>
      </c>
      <c r="B16" s="27" t="s">
        <v>9</v>
      </c>
      <c r="C16" s="162">
        <v>3501</v>
      </c>
      <c r="D16" s="112">
        <f t="shared" si="2"/>
        <v>2042.25</v>
      </c>
      <c r="E16" s="112">
        <v>2184</v>
      </c>
      <c r="F16" s="183">
        <f t="shared" si="0"/>
        <v>106.94087403598971</v>
      </c>
      <c r="G16" s="183">
        <f t="shared" si="1"/>
        <v>62.382176520994</v>
      </c>
      <c r="I16" s="60"/>
    </row>
    <row r="17" spans="1:9" ht="15" customHeight="1">
      <c r="A17" s="28" t="s">
        <v>10</v>
      </c>
      <c r="B17" s="29" t="s">
        <v>11</v>
      </c>
      <c r="C17" s="162">
        <v>24</v>
      </c>
      <c r="D17" s="112">
        <f t="shared" si="2"/>
        <v>14</v>
      </c>
      <c r="E17" s="112">
        <v>10</v>
      </c>
      <c r="F17" s="183">
        <f t="shared" si="0"/>
        <v>71.42857142857143</v>
      </c>
      <c r="G17" s="183">
        <f t="shared" si="1"/>
        <v>41.66666666666667</v>
      </c>
      <c r="I17" s="60"/>
    </row>
    <row r="18" spans="1:9" ht="18" customHeight="1">
      <c r="A18" s="28" t="s">
        <v>12</v>
      </c>
      <c r="B18" s="29" t="s">
        <v>13</v>
      </c>
      <c r="C18" s="162">
        <v>5591</v>
      </c>
      <c r="D18" s="112">
        <f t="shared" si="2"/>
        <v>3261.416666666667</v>
      </c>
      <c r="E18" s="162">
        <v>967</v>
      </c>
      <c r="F18" s="184">
        <f t="shared" si="0"/>
        <v>29.64969210721312</v>
      </c>
      <c r="G18" s="184">
        <f t="shared" si="1"/>
        <v>17.295653729207654</v>
      </c>
      <c r="I18" s="60"/>
    </row>
    <row r="19" spans="1:9" ht="12.75">
      <c r="A19" s="9" t="s">
        <v>14</v>
      </c>
      <c r="B19" s="30" t="s">
        <v>15</v>
      </c>
      <c r="C19" s="162">
        <v>13410</v>
      </c>
      <c r="D19" s="112">
        <f t="shared" si="2"/>
        <v>7822.5</v>
      </c>
      <c r="E19" s="162">
        <v>7960</v>
      </c>
      <c r="F19" s="184">
        <f t="shared" si="0"/>
        <v>101.75775007989773</v>
      </c>
      <c r="G19" s="184">
        <f t="shared" si="1"/>
        <v>59.358687546607015</v>
      </c>
      <c r="I19" s="60"/>
    </row>
    <row r="20" spans="1:9" ht="12.75">
      <c r="A20" s="9" t="s">
        <v>16</v>
      </c>
      <c r="B20" s="30" t="s">
        <v>17</v>
      </c>
      <c r="C20" s="162">
        <v>914</v>
      </c>
      <c r="D20" s="112">
        <f t="shared" si="2"/>
        <v>533.1666666666667</v>
      </c>
      <c r="E20" s="162">
        <v>691</v>
      </c>
      <c r="F20" s="184">
        <f t="shared" si="0"/>
        <v>129.60300093779304</v>
      </c>
      <c r="G20" s="184">
        <f t="shared" si="1"/>
        <v>75.60175054704595</v>
      </c>
      <c r="I20" s="60"/>
    </row>
    <row r="21" spans="1:9" ht="25.5">
      <c r="A21" s="9" t="s">
        <v>18</v>
      </c>
      <c r="B21" s="29" t="s">
        <v>91</v>
      </c>
      <c r="C21" s="175">
        <v>0</v>
      </c>
      <c r="D21" s="112">
        <f t="shared" si="2"/>
        <v>0</v>
      </c>
      <c r="E21" s="175">
        <v>0</v>
      </c>
      <c r="F21" s="183">
        <v>0</v>
      </c>
      <c r="G21" s="183">
        <v>0</v>
      </c>
      <c r="I21" s="59"/>
    </row>
    <row r="22" spans="1:9" ht="24" customHeight="1">
      <c r="A22" s="12" t="s">
        <v>19</v>
      </c>
      <c r="B22" s="27" t="s">
        <v>92</v>
      </c>
      <c r="C22" s="162">
        <v>8673</v>
      </c>
      <c r="D22" s="112">
        <f t="shared" si="2"/>
        <v>5059.25</v>
      </c>
      <c r="E22" s="162">
        <v>3944</v>
      </c>
      <c r="F22" s="183">
        <f t="shared" si="0"/>
        <v>77.95621880713544</v>
      </c>
      <c r="G22" s="183">
        <f t="shared" si="1"/>
        <v>45.474460970829014</v>
      </c>
      <c r="I22" s="60"/>
    </row>
    <row r="23" spans="1:9" ht="15" customHeight="1">
      <c r="A23" s="12" t="s">
        <v>20</v>
      </c>
      <c r="B23" s="31" t="s">
        <v>21</v>
      </c>
      <c r="C23" s="162">
        <v>185</v>
      </c>
      <c r="D23" s="112">
        <f t="shared" si="2"/>
        <v>107.91666666666666</v>
      </c>
      <c r="E23" s="175">
        <v>106</v>
      </c>
      <c r="F23" s="184">
        <f t="shared" si="0"/>
        <v>98.22393822393823</v>
      </c>
      <c r="G23" s="184">
        <f t="shared" si="1"/>
        <v>57.2972972972973</v>
      </c>
      <c r="I23" s="61"/>
    </row>
    <row r="24" spans="1:9" ht="25.5">
      <c r="A24" s="9" t="s">
        <v>22</v>
      </c>
      <c r="B24" s="10" t="s">
        <v>23</v>
      </c>
      <c r="C24" s="162">
        <v>124</v>
      </c>
      <c r="D24" s="112">
        <f t="shared" si="2"/>
        <v>72.33333333333334</v>
      </c>
      <c r="E24" s="162">
        <v>2705</v>
      </c>
      <c r="F24" s="183">
        <f t="shared" si="0"/>
        <v>3739.6313364055295</v>
      </c>
      <c r="G24" s="183">
        <f t="shared" si="1"/>
        <v>2181.451612903226</v>
      </c>
      <c r="I24" s="60"/>
    </row>
    <row r="25" spans="1:9" ht="25.5">
      <c r="A25" s="9" t="s">
        <v>24</v>
      </c>
      <c r="B25" s="10" t="s">
        <v>25</v>
      </c>
      <c r="C25" s="162">
        <v>4584</v>
      </c>
      <c r="D25" s="112">
        <f t="shared" si="2"/>
        <v>2674</v>
      </c>
      <c r="E25" s="162">
        <v>500</v>
      </c>
      <c r="F25" s="183">
        <f t="shared" si="0"/>
        <v>18.69857890800299</v>
      </c>
      <c r="G25" s="183">
        <f t="shared" si="1"/>
        <v>10.907504363001745</v>
      </c>
      <c r="I25" s="60"/>
    </row>
    <row r="26" spans="1:9" ht="12.75">
      <c r="A26" s="32" t="s">
        <v>26</v>
      </c>
      <c r="B26" s="10" t="s">
        <v>27</v>
      </c>
      <c r="C26" s="175">
        <v>0</v>
      </c>
      <c r="D26" s="112">
        <f t="shared" si="2"/>
        <v>0</v>
      </c>
      <c r="E26" s="175">
        <v>0</v>
      </c>
      <c r="F26" s="184">
        <v>0</v>
      </c>
      <c r="G26" s="184">
        <v>0</v>
      </c>
      <c r="I26" s="59"/>
    </row>
    <row r="27" spans="1:9" ht="15.75" customHeight="1">
      <c r="A27" s="9" t="s">
        <v>28</v>
      </c>
      <c r="B27" s="10" t="s">
        <v>29</v>
      </c>
      <c r="C27" s="162">
        <v>573</v>
      </c>
      <c r="D27" s="112">
        <f t="shared" si="2"/>
        <v>334.25</v>
      </c>
      <c r="E27" s="162">
        <v>1736</v>
      </c>
      <c r="F27" s="184">
        <f t="shared" si="0"/>
        <v>519.3717277486911</v>
      </c>
      <c r="G27" s="184">
        <f t="shared" si="1"/>
        <v>302.9668411867365</v>
      </c>
      <c r="I27" s="60"/>
    </row>
    <row r="28" spans="1:9" ht="13.5" thickBot="1">
      <c r="A28" s="32" t="s">
        <v>30</v>
      </c>
      <c r="B28" s="33" t="s">
        <v>31</v>
      </c>
      <c r="C28" s="176">
        <v>0</v>
      </c>
      <c r="D28" s="112">
        <f>C28/12*7</f>
        <v>0</v>
      </c>
      <c r="E28" s="162">
        <v>-13</v>
      </c>
      <c r="F28" s="185">
        <v>0</v>
      </c>
      <c r="G28" s="185">
        <v>0</v>
      </c>
      <c r="I28" s="59"/>
    </row>
    <row r="29" spans="1:9" s="36" customFormat="1" ht="15" customHeight="1" thickBot="1">
      <c r="A29" s="34" t="s">
        <v>32</v>
      </c>
      <c r="B29" s="35" t="s">
        <v>33</v>
      </c>
      <c r="C29" s="64">
        <f>C30</f>
        <v>761206</v>
      </c>
      <c r="D29" s="64">
        <f>D30</f>
        <v>444036.8333333333</v>
      </c>
      <c r="E29" s="64">
        <f>E30+E40+E39</f>
        <v>283775</v>
      </c>
      <c r="F29" s="186">
        <f t="shared" si="0"/>
        <v>63.907986612221734</v>
      </c>
      <c r="G29" s="187">
        <f t="shared" si="1"/>
        <v>37.27965885712934</v>
      </c>
      <c r="I29" s="62"/>
    </row>
    <row r="30" spans="1:9" ht="28.5" customHeight="1">
      <c r="A30" s="37" t="s">
        <v>34</v>
      </c>
      <c r="B30" s="38" t="s">
        <v>35</v>
      </c>
      <c r="C30" s="112">
        <f>C31+C33+C36+C37+C38</f>
        <v>761206</v>
      </c>
      <c r="D30" s="112">
        <f>D31+D33+D36+D37+D38</f>
        <v>444036.8333333333</v>
      </c>
      <c r="E30" s="112">
        <f>E31+E33+E36+E37+E38</f>
        <v>287799</v>
      </c>
      <c r="F30" s="188">
        <f t="shared" si="0"/>
        <v>64.81421773944429</v>
      </c>
      <c r="G30" s="188">
        <f t="shared" si="1"/>
        <v>37.808293681342505</v>
      </c>
      <c r="I30" s="63"/>
    </row>
    <row r="31" spans="1:9" ht="28.5">
      <c r="A31" s="11" t="s">
        <v>36</v>
      </c>
      <c r="B31" s="39" t="s">
        <v>93</v>
      </c>
      <c r="C31" s="175">
        <f>C32</f>
        <v>237031</v>
      </c>
      <c r="D31" s="175">
        <f>D32</f>
        <v>138268.0833333333</v>
      </c>
      <c r="E31" s="175">
        <f>E32</f>
        <v>78188</v>
      </c>
      <c r="F31" s="189">
        <f>F32</f>
        <v>56.548118781328796</v>
      </c>
      <c r="G31" s="189">
        <f>G32</f>
        <v>32.98640262244179</v>
      </c>
      <c r="I31" s="59"/>
    </row>
    <row r="32" spans="1:9" ht="14.25">
      <c r="A32" s="11" t="s">
        <v>95</v>
      </c>
      <c r="B32" s="40" t="s">
        <v>94</v>
      </c>
      <c r="C32" s="162">
        <v>237031</v>
      </c>
      <c r="D32" s="112">
        <f>C32/12*7</f>
        <v>138268.0833333333</v>
      </c>
      <c r="E32" s="162">
        <v>78188</v>
      </c>
      <c r="F32" s="183">
        <f t="shared" si="0"/>
        <v>56.548118781328796</v>
      </c>
      <c r="G32" s="183">
        <f t="shared" si="1"/>
        <v>32.98640262244179</v>
      </c>
      <c r="I32" s="59"/>
    </row>
    <row r="33" spans="1:9" ht="29.25" customHeight="1">
      <c r="A33" s="12" t="s">
        <v>128</v>
      </c>
      <c r="B33" s="10" t="s">
        <v>96</v>
      </c>
      <c r="C33" s="162">
        <v>313165</v>
      </c>
      <c r="D33" s="112">
        <f aca="true" t="shared" si="3" ref="D33:D39">C33/12*7</f>
        <v>182679.5833333333</v>
      </c>
      <c r="E33" s="175">
        <v>77540</v>
      </c>
      <c r="F33" s="183">
        <f t="shared" si="0"/>
        <v>42.4459036883797</v>
      </c>
      <c r="G33" s="183">
        <f t="shared" si="1"/>
        <v>24.76011048488816</v>
      </c>
      <c r="H33" s="60"/>
      <c r="I33" s="60"/>
    </row>
    <row r="34" spans="1:9" ht="33.75">
      <c r="A34" s="12" t="s">
        <v>97</v>
      </c>
      <c r="B34" s="41" t="s">
        <v>98</v>
      </c>
      <c r="C34" s="175">
        <v>0</v>
      </c>
      <c r="D34" s="112">
        <f t="shared" si="3"/>
        <v>0</v>
      </c>
      <c r="E34" s="175">
        <v>0</v>
      </c>
      <c r="F34" s="183">
        <v>0</v>
      </c>
      <c r="G34" s="183">
        <v>0</v>
      </c>
      <c r="I34" s="59"/>
    </row>
    <row r="35" spans="1:9" ht="12.75" customHeight="1" hidden="1">
      <c r="A35" s="9"/>
      <c r="B35" s="42"/>
      <c r="C35" s="175"/>
      <c r="D35" s="112">
        <f t="shared" si="3"/>
        <v>0</v>
      </c>
      <c r="E35" s="175"/>
      <c r="F35" s="183" t="e">
        <f t="shared" si="0"/>
        <v>#DIV/0!</v>
      </c>
      <c r="G35" s="183" t="e">
        <f t="shared" si="1"/>
        <v>#DIV/0!</v>
      </c>
      <c r="I35" s="59"/>
    </row>
    <row r="36" spans="1:9" ht="20.25" customHeight="1">
      <c r="A36" s="11" t="s">
        <v>127</v>
      </c>
      <c r="B36" s="42" t="s">
        <v>37</v>
      </c>
      <c r="C36" s="162">
        <v>208796</v>
      </c>
      <c r="D36" s="112">
        <f t="shared" si="3"/>
        <v>121797.66666666667</v>
      </c>
      <c r="E36" s="162">
        <v>130637</v>
      </c>
      <c r="F36" s="183">
        <f>E36/D36*100</f>
        <v>107.25739135670361</v>
      </c>
      <c r="G36" s="183">
        <f>E36/C36*100</f>
        <v>62.56681162474377</v>
      </c>
      <c r="I36" s="60"/>
    </row>
    <row r="37" spans="1:9" ht="15" customHeight="1">
      <c r="A37" s="13" t="s">
        <v>129</v>
      </c>
      <c r="B37" s="43" t="s">
        <v>38</v>
      </c>
      <c r="C37" s="175">
        <v>2214</v>
      </c>
      <c r="D37" s="112">
        <f t="shared" si="3"/>
        <v>1291.5</v>
      </c>
      <c r="E37" s="175">
        <v>1434</v>
      </c>
      <c r="F37" s="183">
        <v>0</v>
      </c>
      <c r="G37" s="183">
        <v>0</v>
      </c>
      <c r="I37" s="60"/>
    </row>
    <row r="38" spans="1:7" ht="24.75" customHeight="1">
      <c r="A38" s="14" t="s">
        <v>39</v>
      </c>
      <c r="B38" s="44" t="s">
        <v>99</v>
      </c>
      <c r="C38" s="175">
        <v>0</v>
      </c>
      <c r="D38" s="112">
        <f t="shared" si="3"/>
        <v>0</v>
      </c>
      <c r="E38" s="175">
        <v>0</v>
      </c>
      <c r="F38" s="183">
        <v>0</v>
      </c>
      <c r="G38" s="183">
        <v>0</v>
      </c>
    </row>
    <row r="39" spans="1:7" ht="26.25" customHeight="1">
      <c r="A39" s="14" t="s">
        <v>130</v>
      </c>
      <c r="B39" s="45" t="s">
        <v>131</v>
      </c>
      <c r="C39" s="177">
        <v>0</v>
      </c>
      <c r="D39" s="112">
        <f t="shared" si="3"/>
        <v>0</v>
      </c>
      <c r="E39" s="175">
        <v>0</v>
      </c>
      <c r="F39" s="183">
        <v>0</v>
      </c>
      <c r="G39" s="183">
        <v>0</v>
      </c>
    </row>
    <row r="40" spans="1:7" ht="53.25" customHeight="1" thickBot="1">
      <c r="A40" s="14" t="s">
        <v>133</v>
      </c>
      <c r="B40" s="45" t="s">
        <v>100</v>
      </c>
      <c r="C40" s="178">
        <v>0</v>
      </c>
      <c r="D40" s="190">
        <f>C40/12*7</f>
        <v>0</v>
      </c>
      <c r="E40" s="162">
        <v>-4024</v>
      </c>
      <c r="F40" s="183">
        <v>0</v>
      </c>
      <c r="G40" s="183">
        <v>0</v>
      </c>
    </row>
    <row r="41" spans="1:7" ht="27" customHeight="1" thickBot="1">
      <c r="A41" s="15" t="s">
        <v>40</v>
      </c>
      <c r="B41" s="46" t="s">
        <v>41</v>
      </c>
      <c r="C41" s="191">
        <v>0</v>
      </c>
      <c r="D41" s="192">
        <f>C41/12*7</f>
        <v>0</v>
      </c>
      <c r="E41" s="191">
        <v>0</v>
      </c>
      <c r="F41" s="193">
        <v>0</v>
      </c>
      <c r="G41" s="194">
        <v>0</v>
      </c>
    </row>
    <row r="42" spans="1:10" ht="18" customHeight="1" thickBot="1">
      <c r="A42" s="198" t="s">
        <v>42</v>
      </c>
      <c r="B42" s="199"/>
      <c r="C42" s="65">
        <f>C30+C11</f>
        <v>954318</v>
      </c>
      <c r="D42" s="65">
        <f>D30+D11</f>
        <v>556685.5</v>
      </c>
      <c r="E42" s="64">
        <f>E29+E11</f>
        <v>381004</v>
      </c>
      <c r="F42" s="57">
        <f t="shared" si="0"/>
        <v>68.44151679898255</v>
      </c>
      <c r="G42" s="58">
        <f t="shared" si="1"/>
        <v>39.92421813273982</v>
      </c>
      <c r="I42" s="19"/>
      <c r="J42" s="19"/>
    </row>
    <row r="43" ht="10.5" customHeight="1">
      <c r="A43" s="47"/>
    </row>
    <row r="44" ht="12.75" hidden="1"/>
    <row r="45" spans="1:2" ht="14.25" customHeight="1">
      <c r="A45" s="209" t="s">
        <v>115</v>
      </c>
      <c r="B45" s="209"/>
    </row>
    <row r="46" spans="1:2" ht="12.75">
      <c r="A46" s="209"/>
      <c r="B46" s="209"/>
    </row>
    <row r="47" spans="1:7" ht="14.25">
      <c r="A47" s="209"/>
      <c r="B47" s="209"/>
      <c r="E47" s="210" t="s">
        <v>125</v>
      </c>
      <c r="F47" s="210"/>
      <c r="G47" s="210"/>
    </row>
    <row r="51" ht="12.75">
      <c r="E51" s="19"/>
    </row>
  </sheetData>
  <sheetProtection/>
  <mergeCells count="14">
    <mergeCell ref="A45:B47"/>
    <mergeCell ref="E47:G47"/>
    <mergeCell ref="B8:B10"/>
    <mergeCell ref="C8:C10"/>
    <mergeCell ref="D8:D10"/>
    <mergeCell ref="E8:E10"/>
    <mergeCell ref="A42:B42"/>
    <mergeCell ref="F8:F10"/>
    <mergeCell ref="G8:G10"/>
    <mergeCell ref="A8:A10"/>
    <mergeCell ref="B2:G2"/>
    <mergeCell ref="A4:G4"/>
    <mergeCell ref="A5:G5"/>
    <mergeCell ref="E7:G7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6">
      <selection activeCell="A5" sqref="A5"/>
    </sheetView>
  </sheetViews>
  <sheetFormatPr defaultColWidth="9.140625" defaultRowHeight="12.75"/>
  <cols>
    <col min="1" max="1" width="5.8515625" style="16" customWidth="1"/>
    <col min="2" max="2" width="52.00390625" style="16" customWidth="1"/>
    <col min="3" max="3" width="12.57421875" style="16" customWidth="1"/>
    <col min="4" max="4" width="8.421875" style="16" hidden="1" customWidth="1"/>
    <col min="5" max="5" width="10.8515625" style="16" customWidth="1"/>
    <col min="6" max="6" width="1.57421875" style="16" hidden="1" customWidth="1"/>
    <col min="7" max="7" width="9.28125" style="16" customWidth="1"/>
    <col min="8" max="16384" width="9.140625" style="51" customWidth="1"/>
  </cols>
  <sheetData>
    <row r="1" spans="2:7" ht="11.25" customHeight="1">
      <c r="B1" s="68"/>
      <c r="C1" s="214" t="s">
        <v>123</v>
      </c>
      <c r="D1" s="214"/>
      <c r="E1" s="214"/>
      <c r="F1" s="214"/>
      <c r="G1" s="214"/>
    </row>
    <row r="2" spans="2:7" ht="11.25" customHeight="1">
      <c r="B2" s="215"/>
      <c r="C2" s="215"/>
      <c r="D2" s="215"/>
      <c r="E2" s="215"/>
      <c r="F2" s="215"/>
      <c r="G2" s="215"/>
    </row>
    <row r="3" spans="1:7" ht="12.75">
      <c r="A3" s="207" t="s">
        <v>126</v>
      </c>
      <c r="B3" s="207"/>
      <c r="C3" s="207"/>
      <c r="D3" s="207"/>
      <c r="E3" s="207"/>
      <c r="F3" s="207"/>
      <c r="G3" s="207"/>
    </row>
    <row r="4" spans="1:7" ht="12.75">
      <c r="A4" s="216" t="s">
        <v>136</v>
      </c>
      <c r="B4" s="216"/>
      <c r="C4" s="216"/>
      <c r="D4" s="216"/>
      <c r="E4" s="216"/>
      <c r="F4" s="216"/>
      <c r="G4" s="216"/>
    </row>
    <row r="5" spans="5:7" ht="12.75" customHeight="1" thickBot="1">
      <c r="E5" s="217" t="s">
        <v>43</v>
      </c>
      <c r="F5" s="217"/>
      <c r="G5" s="217"/>
    </row>
    <row r="6" spans="1:7" s="1" customFormat="1" ht="57" customHeight="1" thickBot="1">
      <c r="A6" s="69" t="s">
        <v>44</v>
      </c>
      <c r="B6" s="70" t="s">
        <v>45</v>
      </c>
      <c r="C6" s="66" t="s">
        <v>85</v>
      </c>
      <c r="D6" s="67" t="s">
        <v>46</v>
      </c>
      <c r="E6" s="66" t="s">
        <v>47</v>
      </c>
      <c r="F6" s="66" t="s">
        <v>48</v>
      </c>
      <c r="G6" s="71" t="s">
        <v>86</v>
      </c>
    </row>
    <row r="7" spans="1:7" ht="12" customHeight="1" thickBot="1">
      <c r="A7" s="72">
        <v>100</v>
      </c>
      <c r="B7" s="73" t="s">
        <v>49</v>
      </c>
      <c r="C7" s="161">
        <f>SUM(C8:C15)</f>
        <v>54986</v>
      </c>
      <c r="D7" s="114"/>
      <c r="E7" s="115">
        <f>SUM(E8:E15)</f>
        <v>29722</v>
      </c>
      <c r="F7" s="114"/>
      <c r="G7" s="116">
        <f aca="true" t="shared" si="0" ref="G7:G59">E7/C7*100</f>
        <v>54.05375913868985</v>
      </c>
    </row>
    <row r="8" spans="1:7" s="52" customFormat="1" ht="12.75" customHeight="1">
      <c r="A8" s="74">
        <v>102</v>
      </c>
      <c r="B8" s="145" t="s">
        <v>83</v>
      </c>
      <c r="C8" s="163">
        <v>1953</v>
      </c>
      <c r="D8" s="117"/>
      <c r="E8" s="164">
        <v>952</v>
      </c>
      <c r="F8" s="117"/>
      <c r="G8" s="118">
        <f t="shared" si="0"/>
        <v>48.74551971326165</v>
      </c>
    </row>
    <row r="9" spans="1:7" ht="23.25" customHeight="1">
      <c r="A9" s="75">
        <v>103</v>
      </c>
      <c r="B9" s="146" t="s">
        <v>50</v>
      </c>
      <c r="C9" s="163">
        <v>1829</v>
      </c>
      <c r="D9" s="30"/>
      <c r="E9" s="164">
        <v>1092</v>
      </c>
      <c r="F9" s="30"/>
      <c r="G9" s="119">
        <f t="shared" si="0"/>
        <v>59.70475669764899</v>
      </c>
    </row>
    <row r="10" spans="1:7" ht="24" customHeight="1">
      <c r="A10" s="75">
        <v>104</v>
      </c>
      <c r="B10" s="146" t="s">
        <v>84</v>
      </c>
      <c r="C10" s="163">
        <v>32383</v>
      </c>
      <c r="D10" s="30"/>
      <c r="E10" s="164">
        <v>17834</v>
      </c>
      <c r="F10" s="30"/>
      <c r="G10" s="119">
        <f t="shared" si="0"/>
        <v>55.072105734490314</v>
      </c>
    </row>
    <row r="11" spans="1:7" ht="24" customHeight="1">
      <c r="A11" s="76">
        <v>105</v>
      </c>
      <c r="B11" s="147" t="s">
        <v>118</v>
      </c>
      <c r="C11" s="163">
        <v>1</v>
      </c>
      <c r="D11" s="33"/>
      <c r="E11" s="197">
        <v>1</v>
      </c>
      <c r="F11" s="33"/>
      <c r="G11" s="121">
        <f t="shared" si="0"/>
        <v>100</v>
      </c>
    </row>
    <row r="12" spans="1:7" ht="45" customHeight="1">
      <c r="A12" s="76">
        <v>106</v>
      </c>
      <c r="B12" s="148" t="s">
        <v>119</v>
      </c>
      <c r="C12" s="163">
        <v>7264</v>
      </c>
      <c r="D12" s="33"/>
      <c r="E12" s="164">
        <v>3625</v>
      </c>
      <c r="F12" s="33"/>
      <c r="G12" s="121">
        <f t="shared" si="0"/>
        <v>49.90363436123348</v>
      </c>
    </row>
    <row r="13" spans="1:7" ht="18" customHeight="1">
      <c r="A13" s="76">
        <v>107</v>
      </c>
      <c r="B13" s="149" t="s">
        <v>120</v>
      </c>
      <c r="C13" s="160">
        <v>0</v>
      </c>
      <c r="D13" s="33"/>
      <c r="E13" s="160">
        <v>0</v>
      </c>
      <c r="F13" s="33"/>
      <c r="G13" s="121">
        <v>0</v>
      </c>
    </row>
    <row r="14" spans="1:7" ht="16.5" customHeight="1">
      <c r="A14" s="77">
        <v>113</v>
      </c>
      <c r="B14" s="150" t="s">
        <v>52</v>
      </c>
      <c r="C14" s="163">
        <v>11384</v>
      </c>
      <c r="D14" s="30"/>
      <c r="E14" s="164">
        <v>6218</v>
      </c>
      <c r="F14" s="30"/>
      <c r="G14" s="119">
        <f t="shared" si="0"/>
        <v>54.62052002810963</v>
      </c>
    </row>
    <row r="15" spans="1:7" ht="14.25" customHeight="1" thickBot="1">
      <c r="A15" s="78">
        <v>111</v>
      </c>
      <c r="B15" s="151" t="s">
        <v>121</v>
      </c>
      <c r="C15" s="163">
        <v>172</v>
      </c>
      <c r="D15" s="59"/>
      <c r="E15" s="113">
        <v>0</v>
      </c>
      <c r="F15" s="59"/>
      <c r="G15" s="122">
        <f t="shared" si="0"/>
        <v>0</v>
      </c>
    </row>
    <row r="16" spans="1:7" ht="15" customHeight="1" thickBot="1">
      <c r="A16" s="79">
        <v>200</v>
      </c>
      <c r="B16" s="152" t="s">
        <v>116</v>
      </c>
      <c r="C16" s="116">
        <f>C17</f>
        <v>712</v>
      </c>
      <c r="D16" s="171">
        <f>D17</f>
        <v>0</v>
      </c>
      <c r="E16" s="116">
        <f>E17</f>
        <v>401</v>
      </c>
      <c r="F16" s="124"/>
      <c r="G16" s="116">
        <f t="shared" si="0"/>
        <v>56.32022471910112</v>
      </c>
    </row>
    <row r="17" spans="1:7" ht="15" customHeight="1" thickBot="1">
      <c r="A17" s="79">
        <v>203</v>
      </c>
      <c r="B17" s="152" t="s">
        <v>117</v>
      </c>
      <c r="C17" s="163">
        <v>712</v>
      </c>
      <c r="D17" s="124"/>
      <c r="E17" s="164">
        <v>401</v>
      </c>
      <c r="F17" s="124"/>
      <c r="G17" s="116">
        <f>E17/C17*100</f>
        <v>56.32022471910112</v>
      </c>
    </row>
    <row r="18" spans="1:7" ht="23.25" customHeight="1" thickBot="1">
      <c r="A18" s="80">
        <v>300</v>
      </c>
      <c r="B18" s="153" t="s">
        <v>53</v>
      </c>
      <c r="C18" s="161">
        <f>SUM(C19:C21)</f>
        <v>8631</v>
      </c>
      <c r="D18" s="172"/>
      <c r="E18" s="161">
        <f>SUM(E19:E21)</f>
        <v>4943</v>
      </c>
      <c r="F18" s="124"/>
      <c r="G18" s="116">
        <f t="shared" si="0"/>
        <v>57.270304715560194</v>
      </c>
    </row>
    <row r="19" spans="1:7" ht="37.5" customHeight="1">
      <c r="A19" s="81">
        <v>309</v>
      </c>
      <c r="B19" s="146" t="s">
        <v>101</v>
      </c>
      <c r="C19" s="163">
        <v>7487</v>
      </c>
      <c r="D19" s="126"/>
      <c r="E19" s="164">
        <v>4085</v>
      </c>
      <c r="F19" s="126"/>
      <c r="G19" s="127">
        <f t="shared" si="0"/>
        <v>54.561239481768396</v>
      </c>
    </row>
    <row r="20" spans="1:8" ht="20.25" customHeight="1">
      <c r="A20" s="75">
        <v>310</v>
      </c>
      <c r="B20" s="146" t="s">
        <v>54</v>
      </c>
      <c r="C20" s="163">
        <v>744</v>
      </c>
      <c r="D20" s="30"/>
      <c r="E20" s="164">
        <v>470</v>
      </c>
      <c r="F20" s="30"/>
      <c r="G20" s="119">
        <f t="shared" si="0"/>
        <v>63.17204301075269</v>
      </c>
      <c r="H20" s="16"/>
    </row>
    <row r="21" spans="1:8" ht="24" customHeight="1" thickBot="1">
      <c r="A21" s="78">
        <v>314</v>
      </c>
      <c r="B21" s="154" t="s">
        <v>102</v>
      </c>
      <c r="C21" s="165">
        <v>400</v>
      </c>
      <c r="D21" s="59"/>
      <c r="E21" s="128">
        <v>388</v>
      </c>
      <c r="F21" s="59"/>
      <c r="G21" s="121">
        <f t="shared" si="0"/>
        <v>97</v>
      </c>
      <c r="H21" s="16"/>
    </row>
    <row r="22" spans="1:8" ht="17.25" customHeight="1" thickBot="1">
      <c r="A22" s="80">
        <v>400</v>
      </c>
      <c r="B22" s="155" t="s">
        <v>55</v>
      </c>
      <c r="C22" s="173">
        <f>SUM(C23:C29)</f>
        <v>194902</v>
      </c>
      <c r="D22" s="172"/>
      <c r="E22" s="161">
        <f>SUM(E23:E29)</f>
        <v>27482</v>
      </c>
      <c r="F22" s="124"/>
      <c r="G22" s="116">
        <f t="shared" si="0"/>
        <v>14.100419698104687</v>
      </c>
      <c r="H22" s="16"/>
    </row>
    <row r="23" spans="1:8" ht="15" customHeight="1">
      <c r="A23" s="82">
        <v>405</v>
      </c>
      <c r="B23" s="83" t="s">
        <v>56</v>
      </c>
      <c r="C23" s="166">
        <v>470</v>
      </c>
      <c r="D23" s="126"/>
      <c r="E23" s="129">
        <v>0</v>
      </c>
      <c r="F23" s="126"/>
      <c r="G23" s="127">
        <f t="shared" si="0"/>
        <v>0</v>
      </c>
      <c r="H23" s="16"/>
    </row>
    <row r="24" spans="1:7" ht="13.5" customHeight="1">
      <c r="A24" s="82">
        <v>406</v>
      </c>
      <c r="B24" s="54" t="s">
        <v>57</v>
      </c>
      <c r="C24" s="163">
        <v>79335</v>
      </c>
      <c r="D24" s="126"/>
      <c r="E24" s="164">
        <v>6793</v>
      </c>
      <c r="F24" s="126"/>
      <c r="G24" s="119">
        <f t="shared" si="0"/>
        <v>8.562425159135312</v>
      </c>
    </row>
    <row r="25" spans="1:7" ht="12" customHeight="1">
      <c r="A25" s="82">
        <v>407</v>
      </c>
      <c r="B25" s="84" t="s">
        <v>58</v>
      </c>
      <c r="C25" s="163">
        <v>376</v>
      </c>
      <c r="D25" s="126"/>
      <c r="E25" s="129">
        <v>0</v>
      </c>
      <c r="F25" s="126"/>
      <c r="G25" s="119">
        <v>0</v>
      </c>
    </row>
    <row r="26" spans="1:7" ht="12.75" customHeight="1">
      <c r="A26" s="85">
        <v>408</v>
      </c>
      <c r="B26" s="86" t="s">
        <v>59</v>
      </c>
      <c r="C26" s="163">
        <v>2221</v>
      </c>
      <c r="D26" s="59"/>
      <c r="E26" s="133">
        <v>1068</v>
      </c>
      <c r="F26" s="59"/>
      <c r="G26" s="119">
        <f t="shared" si="0"/>
        <v>48.08644754615038</v>
      </c>
    </row>
    <row r="27" spans="1:8" ht="12" customHeight="1">
      <c r="A27" s="87">
        <v>409</v>
      </c>
      <c r="B27" s="54" t="s">
        <v>103</v>
      </c>
      <c r="C27" s="163">
        <v>104831</v>
      </c>
      <c r="D27" s="130"/>
      <c r="E27" s="164">
        <v>19101</v>
      </c>
      <c r="F27" s="131"/>
      <c r="G27" s="119">
        <f t="shared" si="0"/>
        <v>18.220755310929018</v>
      </c>
      <c r="H27" s="53"/>
    </row>
    <row r="28" spans="1:8" ht="12" customHeight="1">
      <c r="A28" s="87">
        <v>410</v>
      </c>
      <c r="B28" s="54" t="s">
        <v>104</v>
      </c>
      <c r="C28" s="163">
        <v>862</v>
      </c>
      <c r="D28" s="130"/>
      <c r="E28" s="131">
        <v>210</v>
      </c>
      <c r="F28" s="131"/>
      <c r="G28" s="119">
        <f t="shared" si="0"/>
        <v>24.361948955916475</v>
      </c>
      <c r="H28" s="53"/>
    </row>
    <row r="29" spans="1:7" ht="12.75" customHeight="1" thickBot="1">
      <c r="A29" s="85">
        <v>412</v>
      </c>
      <c r="B29" s="88" t="s">
        <v>60</v>
      </c>
      <c r="C29" s="163">
        <v>6807</v>
      </c>
      <c r="D29" s="59"/>
      <c r="E29" s="164">
        <v>310</v>
      </c>
      <c r="F29" s="59"/>
      <c r="G29" s="121">
        <f t="shared" si="0"/>
        <v>4.554135448802703</v>
      </c>
    </row>
    <row r="30" spans="1:7" s="2" customFormat="1" ht="15.75" customHeight="1" thickBot="1">
      <c r="A30" s="89">
        <v>500</v>
      </c>
      <c r="B30" s="90" t="s">
        <v>61</v>
      </c>
      <c r="C30" s="161">
        <f>SUM(C31:C34)</f>
        <v>365753</v>
      </c>
      <c r="D30" s="124"/>
      <c r="E30" s="132">
        <f>SUM(E31:E34)</f>
        <v>119533</v>
      </c>
      <c r="F30" s="124"/>
      <c r="G30" s="116">
        <f t="shared" si="0"/>
        <v>32.68134506073771</v>
      </c>
    </row>
    <row r="31" spans="1:7" ht="12" customHeight="1">
      <c r="A31" s="5">
        <v>501</v>
      </c>
      <c r="B31" s="91" t="s">
        <v>62</v>
      </c>
      <c r="C31" s="163">
        <v>2455</v>
      </c>
      <c r="D31" s="126"/>
      <c r="E31" s="164">
        <v>642</v>
      </c>
      <c r="F31" s="126"/>
      <c r="G31" s="127">
        <f t="shared" si="0"/>
        <v>26.15071283095723</v>
      </c>
    </row>
    <row r="32" spans="1:7" ht="12" customHeight="1">
      <c r="A32" s="6">
        <v>502</v>
      </c>
      <c r="B32" s="92" t="s">
        <v>63</v>
      </c>
      <c r="C32" s="163">
        <v>316656</v>
      </c>
      <c r="D32" s="30"/>
      <c r="E32" s="133">
        <v>105289</v>
      </c>
      <c r="F32" s="30"/>
      <c r="G32" s="119">
        <f t="shared" si="0"/>
        <v>33.25027790409783</v>
      </c>
    </row>
    <row r="33" spans="1:7" ht="12" customHeight="1">
      <c r="A33" s="7">
        <v>503</v>
      </c>
      <c r="B33" s="93" t="s">
        <v>64</v>
      </c>
      <c r="C33" s="163">
        <v>40049</v>
      </c>
      <c r="D33" s="33"/>
      <c r="E33" s="164">
        <v>7145</v>
      </c>
      <c r="F33" s="33"/>
      <c r="G33" s="119">
        <f t="shared" si="0"/>
        <v>17.840645209618216</v>
      </c>
    </row>
    <row r="34" spans="1:7" ht="14.25" customHeight="1" thickBot="1">
      <c r="A34" s="7">
        <v>505</v>
      </c>
      <c r="B34" s="93" t="s">
        <v>65</v>
      </c>
      <c r="C34" s="167">
        <v>6593</v>
      </c>
      <c r="D34" s="33"/>
      <c r="E34" s="120">
        <v>6457</v>
      </c>
      <c r="F34" s="33"/>
      <c r="G34" s="119">
        <f t="shared" si="0"/>
        <v>97.9372061277112</v>
      </c>
    </row>
    <row r="35" spans="1:7" s="2" customFormat="1" ht="13.5" customHeight="1" thickBot="1">
      <c r="A35" s="89">
        <v>600</v>
      </c>
      <c r="B35" s="90" t="s">
        <v>66</v>
      </c>
      <c r="C35" s="168">
        <v>1135</v>
      </c>
      <c r="D35" s="124"/>
      <c r="E35" s="123">
        <v>300</v>
      </c>
      <c r="F35" s="124"/>
      <c r="G35" s="116">
        <f t="shared" si="0"/>
        <v>26.431718061674008</v>
      </c>
    </row>
    <row r="36" spans="1:7" s="2" customFormat="1" ht="12" customHeight="1" thickBot="1">
      <c r="A36" s="94">
        <v>700</v>
      </c>
      <c r="B36" s="95" t="s">
        <v>67</v>
      </c>
      <c r="C36" s="174">
        <f>SUM(C37:C41)</f>
        <v>392512</v>
      </c>
      <c r="D36" s="114"/>
      <c r="E36" s="115">
        <f>SUM(E37:E41)</f>
        <v>208384</v>
      </c>
      <c r="F36" s="114"/>
      <c r="G36" s="116">
        <f t="shared" si="0"/>
        <v>53.08984183923039</v>
      </c>
    </row>
    <row r="37" spans="1:7" s="2" customFormat="1" ht="12" customHeight="1">
      <c r="A37" s="5">
        <v>701</v>
      </c>
      <c r="B37" s="91" t="s">
        <v>68</v>
      </c>
      <c r="C37" s="163">
        <v>121681</v>
      </c>
      <c r="D37" s="126"/>
      <c r="E37" s="169">
        <v>71994</v>
      </c>
      <c r="F37" s="126"/>
      <c r="G37" s="127">
        <f t="shared" si="0"/>
        <v>59.166180422580354</v>
      </c>
    </row>
    <row r="38" spans="1:7" s="2" customFormat="1" ht="12" customHeight="1">
      <c r="A38" s="6">
        <v>702</v>
      </c>
      <c r="B38" s="92" t="s">
        <v>69</v>
      </c>
      <c r="C38" s="163">
        <v>186282</v>
      </c>
      <c r="D38" s="30"/>
      <c r="E38" s="169">
        <v>104256</v>
      </c>
      <c r="F38" s="30"/>
      <c r="G38" s="119">
        <f t="shared" si="0"/>
        <v>55.96676007343705</v>
      </c>
    </row>
    <row r="39" spans="1:7" s="2" customFormat="1" ht="12" customHeight="1">
      <c r="A39" s="6">
        <v>703</v>
      </c>
      <c r="B39" s="92" t="s">
        <v>132</v>
      </c>
      <c r="C39" s="163">
        <v>65669</v>
      </c>
      <c r="D39" s="30"/>
      <c r="E39" s="169">
        <v>22763</v>
      </c>
      <c r="F39" s="30"/>
      <c r="G39" s="119">
        <f t="shared" si="0"/>
        <v>34.663235316511596</v>
      </c>
    </row>
    <row r="40" spans="1:7" s="2" customFormat="1" ht="12" customHeight="1">
      <c r="A40" s="6">
        <v>707</v>
      </c>
      <c r="B40" s="96" t="s">
        <v>70</v>
      </c>
      <c r="C40" s="164">
        <v>10446</v>
      </c>
      <c r="D40" s="30"/>
      <c r="E40" s="133">
        <v>5009</v>
      </c>
      <c r="F40" s="30"/>
      <c r="G40" s="119">
        <f t="shared" si="0"/>
        <v>47.95136894505074</v>
      </c>
    </row>
    <row r="41" spans="1:7" s="2" customFormat="1" ht="13.5" customHeight="1" thickBot="1">
      <c r="A41" s="7">
        <v>709</v>
      </c>
      <c r="B41" s="97" t="s">
        <v>71</v>
      </c>
      <c r="C41" s="164">
        <v>8434</v>
      </c>
      <c r="D41" s="33"/>
      <c r="E41" s="169">
        <v>4362</v>
      </c>
      <c r="F41" s="33"/>
      <c r="G41" s="121">
        <f>E41/C41*100</f>
        <v>51.71923168129001</v>
      </c>
    </row>
    <row r="42" spans="1:7" s="2" customFormat="1" ht="12" customHeight="1" thickBot="1">
      <c r="A42" s="98">
        <v>800</v>
      </c>
      <c r="B42" s="99" t="s">
        <v>72</v>
      </c>
      <c r="C42" s="173">
        <f>SUM(C43:C44)</f>
        <v>46341</v>
      </c>
      <c r="D42" s="172">
        <f>SUM(D43:D44)</f>
        <v>0</v>
      </c>
      <c r="E42" s="161">
        <f>SUM(E43:E44)</f>
        <v>26799</v>
      </c>
      <c r="F42" s="124"/>
      <c r="G42" s="116">
        <f t="shared" si="0"/>
        <v>57.82999935262511</v>
      </c>
    </row>
    <row r="43" spans="1:7" s="2" customFormat="1" ht="13.5" customHeight="1">
      <c r="A43" s="5">
        <v>801</v>
      </c>
      <c r="B43" s="91" t="s">
        <v>73</v>
      </c>
      <c r="C43" s="164">
        <v>43138</v>
      </c>
      <c r="D43" s="126"/>
      <c r="E43" s="169">
        <v>25153</v>
      </c>
      <c r="F43" s="126"/>
      <c r="G43" s="127">
        <f t="shared" si="0"/>
        <v>58.308220130743194</v>
      </c>
    </row>
    <row r="44" spans="1:7" s="2" customFormat="1" ht="13.5" customHeight="1" thickBot="1">
      <c r="A44" s="7">
        <v>804</v>
      </c>
      <c r="B44" s="93" t="s">
        <v>74</v>
      </c>
      <c r="C44" s="164">
        <v>3203</v>
      </c>
      <c r="D44" s="33"/>
      <c r="E44" s="169">
        <v>1646</v>
      </c>
      <c r="F44" s="33"/>
      <c r="G44" s="121">
        <f t="shared" si="0"/>
        <v>51.38932251014674</v>
      </c>
    </row>
    <row r="45" spans="1:7" s="2" customFormat="1" ht="12" customHeight="1" thickBot="1">
      <c r="A45" s="100">
        <v>1000</v>
      </c>
      <c r="B45" s="99" t="s">
        <v>76</v>
      </c>
      <c r="C45" s="173">
        <f>SUM(C47:C49)</f>
        <v>33343</v>
      </c>
      <c r="D45" s="172"/>
      <c r="E45" s="161">
        <f>SUM(E47:E49)</f>
        <v>22285</v>
      </c>
      <c r="F45" s="124"/>
      <c r="G45" s="116">
        <f t="shared" si="0"/>
        <v>66.83561767087545</v>
      </c>
    </row>
    <row r="46" spans="1:7" s="2" customFormat="1" ht="12" customHeight="1">
      <c r="A46" s="101">
        <v>1002</v>
      </c>
      <c r="B46" s="102" t="s">
        <v>105</v>
      </c>
      <c r="C46" s="134">
        <v>0</v>
      </c>
      <c r="D46" s="126"/>
      <c r="E46" s="129">
        <v>0</v>
      </c>
      <c r="F46" s="126"/>
      <c r="G46" s="127">
        <v>0</v>
      </c>
    </row>
    <row r="47" spans="1:7" s="3" customFormat="1" ht="12" customHeight="1">
      <c r="A47" s="103">
        <v>1003</v>
      </c>
      <c r="B47" s="96" t="s">
        <v>77</v>
      </c>
      <c r="C47" s="164">
        <v>30047</v>
      </c>
      <c r="D47" s="42"/>
      <c r="E47" s="169">
        <v>19885</v>
      </c>
      <c r="F47" s="42"/>
      <c r="G47" s="119">
        <f t="shared" si="0"/>
        <v>66.17965187872333</v>
      </c>
    </row>
    <row r="48" spans="1:7" s="3" customFormat="1" ht="13.5" customHeight="1">
      <c r="A48" s="195">
        <v>1004</v>
      </c>
      <c r="B48" s="97" t="s">
        <v>134</v>
      </c>
      <c r="C48" s="164">
        <v>1372</v>
      </c>
      <c r="D48" s="196"/>
      <c r="E48" s="169">
        <v>1325</v>
      </c>
      <c r="F48" s="196"/>
      <c r="G48" s="119">
        <f t="shared" si="0"/>
        <v>96.5743440233236</v>
      </c>
    </row>
    <row r="49" spans="1:7" s="2" customFormat="1" ht="17.25" customHeight="1" thickBot="1">
      <c r="A49" s="104">
        <v>1006</v>
      </c>
      <c r="B49" s="105" t="s">
        <v>78</v>
      </c>
      <c r="C49" s="164">
        <v>1924</v>
      </c>
      <c r="D49" s="135"/>
      <c r="E49" s="169">
        <v>1075</v>
      </c>
      <c r="F49" s="135"/>
      <c r="G49" s="119">
        <f t="shared" si="0"/>
        <v>55.87318087318087</v>
      </c>
    </row>
    <row r="50" spans="1:7" ht="13.5" customHeight="1" hidden="1">
      <c r="A50" s="106">
        <v>1101</v>
      </c>
      <c r="B50" s="107" t="s">
        <v>79</v>
      </c>
      <c r="C50" s="136"/>
      <c r="D50" s="137"/>
      <c r="E50" s="138"/>
      <c r="F50" s="137"/>
      <c r="G50" s="119" t="e">
        <f t="shared" si="0"/>
        <v>#DIV/0!</v>
      </c>
    </row>
    <row r="51" spans="1:7" ht="13.5" customHeight="1" hidden="1">
      <c r="A51" s="103">
        <v>1102</v>
      </c>
      <c r="B51" s="96" t="s">
        <v>80</v>
      </c>
      <c r="C51" s="139"/>
      <c r="D51" s="30"/>
      <c r="E51" s="133"/>
      <c r="F51" s="30"/>
      <c r="G51" s="119" t="e">
        <f t="shared" si="0"/>
        <v>#DIV/0!</v>
      </c>
    </row>
    <row r="52" spans="1:7" ht="14.25" customHeight="1" hidden="1">
      <c r="A52" s="103">
        <v>1103</v>
      </c>
      <c r="B52" s="96" t="s">
        <v>81</v>
      </c>
      <c r="C52" s="139"/>
      <c r="D52" s="30"/>
      <c r="E52" s="133"/>
      <c r="F52" s="30"/>
      <c r="G52" s="119" t="e">
        <f t="shared" si="0"/>
        <v>#DIV/0!</v>
      </c>
    </row>
    <row r="53" spans="1:7" ht="13.5" customHeight="1" hidden="1">
      <c r="A53" s="108">
        <v>1104</v>
      </c>
      <c r="B53" s="88" t="s">
        <v>82</v>
      </c>
      <c r="C53" s="140"/>
      <c r="D53" s="59"/>
      <c r="E53" s="128"/>
      <c r="F53" s="59"/>
      <c r="G53" s="121" t="e">
        <f t="shared" si="0"/>
        <v>#DIV/0!</v>
      </c>
    </row>
    <row r="54" spans="1:7" ht="13.5" customHeight="1" thickBot="1">
      <c r="A54" s="100">
        <v>1100</v>
      </c>
      <c r="B54" s="99" t="s">
        <v>75</v>
      </c>
      <c r="C54" s="173">
        <f>SUM(C55:C56)</f>
        <v>11452</v>
      </c>
      <c r="D54" s="124"/>
      <c r="E54" s="125">
        <f>SUM(E55:E56)</f>
        <v>7011</v>
      </c>
      <c r="F54" s="142"/>
      <c r="G54" s="116">
        <f t="shared" si="0"/>
        <v>61.220747467691226</v>
      </c>
    </row>
    <row r="55" spans="1:7" ht="13.5" customHeight="1">
      <c r="A55" s="109">
        <v>1102</v>
      </c>
      <c r="B55" s="107" t="s">
        <v>106</v>
      </c>
      <c r="C55" s="170">
        <v>8745</v>
      </c>
      <c r="D55" s="30"/>
      <c r="E55" s="169">
        <v>5363</v>
      </c>
      <c r="F55" s="131"/>
      <c r="G55" s="119">
        <f t="shared" si="0"/>
        <v>61.32647226986849</v>
      </c>
    </row>
    <row r="56" spans="1:7" ht="13.5" customHeight="1">
      <c r="A56" s="109">
        <v>1105</v>
      </c>
      <c r="B56" s="156" t="s">
        <v>122</v>
      </c>
      <c r="C56" s="170">
        <v>2707</v>
      </c>
      <c r="D56" s="30"/>
      <c r="E56" s="169">
        <v>1648</v>
      </c>
      <c r="F56" s="131"/>
      <c r="G56" s="119">
        <f t="shared" si="0"/>
        <v>60.87920206871075</v>
      </c>
    </row>
    <row r="57" spans="1:7" ht="13.5" customHeight="1">
      <c r="A57" s="110">
        <v>1200</v>
      </c>
      <c r="B57" s="157" t="s">
        <v>107</v>
      </c>
      <c r="C57" s="170">
        <v>2200</v>
      </c>
      <c r="D57" s="30"/>
      <c r="E57" s="169">
        <v>1281</v>
      </c>
      <c r="F57" s="131"/>
      <c r="G57" s="119">
        <f t="shared" si="0"/>
        <v>58.22727272727273</v>
      </c>
    </row>
    <row r="58" spans="1:7" ht="13.5" customHeight="1" thickBot="1">
      <c r="A58" s="111">
        <v>1300</v>
      </c>
      <c r="B58" s="158" t="s">
        <v>51</v>
      </c>
      <c r="C58" s="170">
        <v>531</v>
      </c>
      <c r="D58" s="33"/>
      <c r="E58" s="159">
        <v>2</v>
      </c>
      <c r="F58" s="143"/>
      <c r="G58" s="121">
        <f t="shared" si="0"/>
        <v>0.3766478342749529</v>
      </c>
    </row>
    <row r="59" spans="1:7" ht="16.5" customHeight="1" thickBot="1">
      <c r="A59" s="4"/>
      <c r="B59" s="8" t="s">
        <v>108</v>
      </c>
      <c r="C59" s="161">
        <f>C58+C57+C54+C45+C42+C36+C35+C30+C22+C18+C16+C7</f>
        <v>1112498</v>
      </c>
      <c r="D59" s="141"/>
      <c r="E59" s="144">
        <f>E58+E57+E54+E45+E42+E36+E35+E30+E22+E18+E16+E7</f>
        <v>448143</v>
      </c>
      <c r="F59" s="142"/>
      <c r="G59" s="116">
        <f t="shared" si="0"/>
        <v>40.2825892720706</v>
      </c>
    </row>
    <row r="60" ht="9.75" customHeight="1"/>
    <row r="61" spans="1:2" ht="14.25" customHeight="1">
      <c r="A61" s="209" t="s">
        <v>115</v>
      </c>
      <c r="B61" s="209"/>
    </row>
    <row r="62" spans="1:2" ht="12.75">
      <c r="A62" s="209"/>
      <c r="B62" s="209"/>
    </row>
    <row r="63" spans="1:7" ht="14.25">
      <c r="A63" s="209"/>
      <c r="B63" s="209"/>
      <c r="E63" s="210" t="s">
        <v>125</v>
      </c>
      <c r="F63" s="210"/>
      <c r="G63" s="210"/>
    </row>
  </sheetData>
  <sheetProtection/>
  <mergeCells count="7">
    <mergeCell ref="C1:G1"/>
    <mergeCell ref="B2:G2"/>
    <mergeCell ref="A3:G3"/>
    <mergeCell ref="A4:G4"/>
    <mergeCell ref="E5:G5"/>
    <mergeCell ref="A61:B63"/>
    <mergeCell ref="E63:G63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2020-06-16T05:44:16Z</cp:lastPrinted>
  <dcterms:created xsi:type="dcterms:W3CDTF">1996-10-08T23:32:33Z</dcterms:created>
  <dcterms:modified xsi:type="dcterms:W3CDTF">2020-08-12T04:44:10Z</dcterms:modified>
  <cp:category/>
  <cp:version/>
  <cp:contentType/>
  <cp:contentStatus/>
</cp:coreProperties>
</file>