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<sst xmlns="http://schemas.openxmlformats.org/spreadsheetml/2006/main" count="139" uniqueCount="136">
  <si>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</si>
  <si>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</si>
  <si>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</si>
  <si>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</si>
  <si>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</si>
  <si>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</si>
  <si>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</si>
  <si>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</si>
  <si>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</si>
  <si>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</si>
  <si>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</si>
  <si>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</si>
  <si>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</si>
  <si>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</si>
  <si>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</si>
  <si>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</si>
  <si>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</si>
  <si>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</si>
  <si>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</si>
  <si>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</si>
  <si>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</si>
  <si>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</si>
  <si>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</si>
  <si>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</si>
  <si>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</si>
  <si>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</si>
  <si>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</si>
  <si>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</si>
  <si>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</si>
  <si>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</si>
  <si>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</si>
  <si>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</si>
  <si>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</si>
  <si>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</si>
  <si>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</si>
  <si>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</si>
  <si>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</si>
  <si>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</si>
  <si>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</si>
  <si>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</si>
  <si>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</si>
  <si>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</si>
  <si>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</si>
  <si>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</si>
  <si>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</si>
  <si>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</si>
  <si>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</si>
  <si>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</si>
  <si>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</si>
  <si>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</si>
  <si>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</si>
  <si>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</si>
  <si>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</si>
  <si>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</si>
  <si>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</si>
  <si>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</si>
  <si>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</si>
  <si>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</si>
  <si>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</si>
  <si>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</si>
  <si>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</si>
  <si>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</si>
  <si>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</si>
  <si>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</si>
  <si>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</si>
  <si>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</si>
  <si>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</si>
  <si>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</si>
  <si>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</si>
  <si>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</si>
  <si>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</si>
  <si>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</si>
  <si>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</si>
  <si>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</si>
  <si>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</si>
  <si>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</si>
  <si>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</si>
  <si>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</si>
  <si>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</si>
  <si>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</si>
  <si>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</si>
  <si>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</si>
  <si>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</si>
  <si>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</si>
  <si>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</si>
  <si>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</si>
  <si>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</si>
  <si>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</si>
  <si>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</si>
  <si>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</si>
  <si>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</si>
  <si>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</si>
  <si>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</si>
  <si>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</si>
  <si>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</si>
  <si>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</si>
  <si>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</si>
  <si>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</si>
  <si>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</si>
  <si>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</si>
  <si>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</si>
  <si>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</si>
  <si>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</si>
  <si>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</si>
  <si>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</si>
  <si>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</si>
  <si>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</si>
  <si>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</si>
  <si>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</si>
  <si>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</si>
  <si>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</si>
  <si>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</si>
  <si>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</si>
  <si>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</si>
  <si>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</si>
  <si>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</si>
  <si>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</si>
  <si>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</si>
  <si>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</si>
  <si>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</si>
  <si>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</si>
  <si>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</si>
  <si>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</si>
  <si>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</si>
  <si>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</si>
  <si>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</si>
  <si>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</si>
  <si>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</si>
  <si>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</si>
  <si>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</si>
  <si>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</si>
  <si>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</si>
  <si>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</si>
  <si>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</si>
  <si>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июля 2019 года.</t>
    </r>
  </si>
  <si>
    <t>по расходам  по состоянию на 01 июля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</si>
</sst>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66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" fontId="44" fillId="0" borderId="1">
      <alignment horizontal="right" shrinkToFit="1"/>
      <protection/>
    </xf>
    <xf numFmtId="4" fontId="44" fillId="0" borderId="1">
      <alignment horizontal="right" wrapText="1"/>
      <protection/>
    </xf>
    <xf numFmtId="4" fontId="11" fillId="0" borderId="2">
      <alignment horizontal="right" wrapText="1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25" borderId="3" applyNumberFormat="0" applyAlignment="0" applyProtection="0"/>
    <xf numFmtId="0" fontId="46" fillId="26" borderId="4" applyNumberFormat="0" applyAlignment="0" applyProtection="0"/>
    <xf numFmtId="0" fontId="47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0" fontId="12" fillId="0" borderId="16" xfId="55" applyNumberFormat="1" applyFont="1" applyFill="1" applyBorder="1" applyAlignment="1">
      <alignment horizontal="left" vertical="top" wrapText="1"/>
      <protection/>
    </xf>
    <xf numFmtId="0" fontId="12" fillId="0" borderId="17" xfId="55" applyNumberFormat="1" applyFont="1" applyFill="1" applyBorder="1" applyAlignment="1">
      <alignment horizontal="left" vertical="top" wrapText="1"/>
      <protection/>
    </xf>
    <xf numFmtId="0" fontId="12" fillId="0" borderId="18" xfId="55" applyNumberFormat="1" applyFont="1" applyFill="1" applyBorder="1" applyAlignment="1">
      <alignment horizontal="left" vertical="top" wrapText="1"/>
      <protection/>
    </xf>
    <xf numFmtId="0" fontId="12" fillId="0" borderId="19" xfId="55" applyNumberFormat="1" applyFont="1" applyFill="1" applyBorder="1" applyAlignment="1">
      <alignment horizontal="left" vertical="top" wrapText="1"/>
      <protection/>
    </xf>
    <xf numFmtId="0" fontId="5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180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180" fontId="0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wrapText="1"/>
    </xf>
    <xf numFmtId="0" fontId="15" fillId="0" borderId="21" xfId="0" applyFont="1" applyFill="1" applyBorder="1" applyAlignment="1">
      <alignment/>
    </xf>
    <xf numFmtId="0" fontId="15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/>
    </xf>
    <xf numFmtId="0" fontId="6" fillId="0" borderId="22" xfId="0" applyNumberFormat="1" applyFont="1" applyFill="1" applyBorder="1" applyAlignment="1">
      <alignment horizontal="left" wrapText="1"/>
    </xf>
    <xf numFmtId="0" fontId="1" fillId="0" borderId="30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32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0" fillId="0" borderId="0" xfId="0" applyFont="1" applyFill="1" applyAlignment="1">
      <alignment/>
    </xf>
    <xf numFmtId="2" fontId="60" fillId="0" borderId="26" xfId="0" applyNumberFormat="1" applyFont="1" applyFill="1" applyBorder="1" applyAlignment="1">
      <alignment/>
    </xf>
    <xf numFmtId="2" fontId="60" fillId="0" borderId="26" xfId="0" applyNumberFormat="1" applyFont="1" applyFill="1" applyBorder="1" applyAlignment="1">
      <alignment horizontal="right" vertical="center" wrapText="1"/>
    </xf>
    <xf numFmtId="2" fontId="60" fillId="0" borderId="21" xfId="0" applyNumberFormat="1" applyFont="1" applyFill="1" applyBorder="1" applyAlignment="1">
      <alignment/>
    </xf>
    <xf numFmtId="2" fontId="60" fillId="0" borderId="21" xfId="0" applyNumberFormat="1" applyFont="1" applyFill="1" applyBorder="1" applyAlignment="1">
      <alignment horizontal="right" wrapText="1"/>
    </xf>
    <xf numFmtId="2" fontId="60" fillId="0" borderId="21" xfId="0" applyNumberFormat="1" applyFont="1" applyFill="1" applyBorder="1" applyAlignment="1">
      <alignment/>
    </xf>
    <xf numFmtId="2" fontId="60" fillId="0" borderId="0" xfId="0" applyNumberFormat="1" applyFont="1" applyFill="1" applyAlignment="1">
      <alignment/>
    </xf>
    <xf numFmtId="2" fontId="60" fillId="0" borderId="21" xfId="0" applyNumberFormat="1" applyFont="1" applyFill="1" applyBorder="1" applyAlignment="1">
      <alignment horizontal="right" vertical="center" wrapText="1"/>
    </xf>
    <xf numFmtId="2" fontId="60" fillId="0" borderId="23" xfId="0" applyNumberFormat="1" applyFont="1" applyFill="1" applyBorder="1" applyAlignment="1">
      <alignment horizontal="right" vertical="center" wrapText="1"/>
    </xf>
    <xf numFmtId="2" fontId="60" fillId="0" borderId="21" xfId="0" applyNumberFormat="1" applyFont="1" applyFill="1" applyBorder="1" applyAlignment="1">
      <alignment horizontal="right"/>
    </xf>
    <xf numFmtId="4" fontId="61" fillId="0" borderId="33" xfId="0" applyNumberFormat="1" applyFont="1" applyFill="1" applyBorder="1" applyAlignment="1">
      <alignment horizontal="right" vertical="center" wrapText="1"/>
    </xf>
    <xf numFmtId="4" fontId="61" fillId="0" borderId="34" xfId="0" applyNumberFormat="1" applyFont="1" applyFill="1" applyBorder="1" applyAlignment="1">
      <alignment horizontal="right" vertical="center" wrapText="1"/>
    </xf>
    <xf numFmtId="2" fontId="60" fillId="0" borderId="26" xfId="0" applyNumberFormat="1" applyFont="1" applyFill="1" applyBorder="1" applyAlignment="1">
      <alignment horizontal="right" wrapText="1"/>
    </xf>
    <xf numFmtId="2" fontId="61" fillId="0" borderId="33" xfId="0" applyNumberFormat="1" applyFont="1" applyFill="1" applyBorder="1" applyAlignment="1">
      <alignment horizontal="right" wrapText="1"/>
    </xf>
    <xf numFmtId="2" fontId="61" fillId="0" borderId="34" xfId="0" applyNumberFormat="1" applyFont="1" applyFill="1" applyBorder="1" applyAlignment="1">
      <alignment horizontal="right" wrapText="1"/>
    </xf>
    <xf numFmtId="4" fontId="61" fillId="0" borderId="33" xfId="0" applyNumberFormat="1" applyFont="1" applyFill="1" applyBorder="1" applyAlignment="1">
      <alignment horizontal="right" wrapText="1"/>
    </xf>
    <xf numFmtId="4" fontId="61" fillId="0" borderId="34" xfId="0" applyNumberFormat="1" applyFont="1" applyFill="1" applyBorder="1" applyAlignment="1">
      <alignment horizontal="right" wrapText="1"/>
    </xf>
    <xf numFmtId="0" fontId="0" fillId="0" borderId="35" xfId="0" applyFont="1" applyFill="1" applyBorder="1" applyAlignment="1">
      <alignment wrapText="1"/>
    </xf>
    <xf numFmtId="3" fontId="0" fillId="0" borderId="1" xfId="35" applyNumberFormat="1" applyFont="1" applyFill="1" applyBorder="1" applyProtection="1">
      <alignment horizontal="right" wrapText="1"/>
      <protection/>
    </xf>
    <xf numFmtId="0" fontId="0" fillId="0" borderId="3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9" xfId="0" applyFont="1" applyFill="1" applyBorder="1" applyAlignment="1">
      <alignment wrapText="1"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4" fontId="44" fillId="0" borderId="0" xfId="33" applyBorder="1" applyProtection="1">
      <alignment horizontal="right" shrinkToFit="1"/>
      <protection/>
    </xf>
    <xf numFmtId="4" fontId="44" fillId="0" borderId="0" xfId="33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2" fillId="0" borderId="24" xfId="0" applyNumberFormat="1" applyFont="1" applyFill="1" applyBorder="1" applyAlignment="1">
      <alignment horizontal="right" vertical="center" wrapText="1"/>
    </xf>
    <xf numFmtId="2" fontId="60" fillId="0" borderId="23" xfId="0" applyNumberFormat="1" applyFont="1" applyFill="1" applyBorder="1" applyAlignment="1">
      <alignment/>
    </xf>
    <xf numFmtId="2" fontId="60" fillId="0" borderId="28" xfId="0" applyNumberFormat="1" applyFont="1" applyFill="1" applyBorder="1" applyAlignment="1">
      <alignment/>
    </xf>
    <xf numFmtId="2" fontId="60" fillId="0" borderId="47" xfId="0" applyNumberFormat="1" applyFont="1" applyFill="1" applyBorder="1" applyAlignment="1">
      <alignment/>
    </xf>
    <xf numFmtId="2" fontId="61" fillId="0" borderId="33" xfId="0" applyNumberFormat="1" applyFont="1" applyFill="1" applyBorder="1" applyAlignment="1">
      <alignment/>
    </xf>
    <xf numFmtId="4" fontId="61" fillId="0" borderId="31" xfId="0" applyNumberFormat="1" applyFont="1" applyFill="1" applyBorder="1" applyAlignment="1">
      <alignment horizontal="center" vertical="center" wrapText="1"/>
    </xf>
    <xf numFmtId="4" fontId="61" fillId="0" borderId="24" xfId="0" applyNumberFormat="1" applyFont="1" applyFill="1" applyBorder="1" applyAlignment="1">
      <alignment horizontal="center" vertical="center" wrapText="1"/>
    </xf>
    <xf numFmtId="4" fontId="61" fillId="0" borderId="33" xfId="0" applyNumberFormat="1" applyFont="1" applyFill="1" applyBorder="1" applyAlignment="1">
      <alignment/>
    </xf>
    <xf numFmtId="4" fontId="61" fillId="0" borderId="12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 wrapText="1"/>
    </xf>
    <xf numFmtId="2" fontId="0" fillId="0" borderId="32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2" fontId="0" fillId="0" borderId="37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180" fontId="3" fillId="0" borderId="37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vertical="center"/>
    </xf>
    <xf numFmtId="180" fontId="0" fillId="0" borderId="38" xfId="0" applyNumberFormat="1" applyFont="1" applyFill="1" applyBorder="1" applyAlignment="1">
      <alignment horizontal="center" wrapText="1"/>
    </xf>
    <xf numFmtId="0" fontId="4" fillId="0" borderId="39" xfId="0" applyFont="1" applyFill="1" applyBorder="1" applyAlignment="1">
      <alignment wrapText="1"/>
    </xf>
    <xf numFmtId="180" fontId="0" fillId="0" borderId="32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wrapText="1"/>
    </xf>
    <xf numFmtId="180" fontId="0" fillId="0" borderId="36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wrapText="1"/>
    </xf>
    <xf numFmtId="180" fontId="0" fillId="0" borderId="21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left" vertical="center" wrapText="1"/>
    </xf>
    <xf numFmtId="180" fontId="0" fillId="0" borderId="40" xfId="0" applyNumberFormat="1" applyFont="1" applyFill="1" applyBorder="1" applyAlignment="1">
      <alignment horizontal="center"/>
    </xf>
    <xf numFmtId="180" fontId="13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180" fontId="3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180" fontId="0" fillId="0" borderId="38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80" fontId="1" fillId="0" borderId="13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wrapText="1"/>
    </xf>
    <xf numFmtId="0" fontId="0" fillId="0" borderId="38" xfId="0" applyFont="1" applyFill="1" applyBorder="1" applyAlignment="1">
      <alignment wrapText="1"/>
    </xf>
    <xf numFmtId="180" fontId="1" fillId="0" borderId="58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180" fontId="1" fillId="0" borderId="56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180" fontId="3" fillId="0" borderId="31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9" fillId="0" borderId="38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180" fontId="3" fillId="0" borderId="59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0" fontId="4" fillId="0" borderId="3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80" fontId="3" fillId="0" borderId="31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4" fillId="0" borderId="46" xfId="0" applyFont="1" applyFill="1" applyBorder="1" applyAlignment="1">
      <alignment/>
    </xf>
    <xf numFmtId="0" fontId="1" fillId="0" borderId="61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1" fillId="0" borderId="58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1" fillId="0" borderId="56" xfId="0" applyFont="1" applyFill="1" applyBorder="1" applyAlignment="1">
      <alignment horizontal="center"/>
    </xf>
    <xf numFmtId="0" fontId="4" fillId="0" borderId="61" xfId="0" applyFont="1" applyFill="1" applyBorder="1" applyAlignment="1">
      <alignment/>
    </xf>
    <xf numFmtId="0" fontId="3" fillId="0" borderId="56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3" fillId="0" borderId="57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3" fillId="0" borderId="55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3" fillId="0" borderId="6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4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64" fillId="0" borderId="55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5" fillId="0" borderId="0" xfId="0" applyFont="1" applyFill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48" xfId="0" applyFont="1" applyFill="1" applyBorder="1" applyAlignment="1">
      <alignment horizontal="center"/>
    </xf>
    <xf numFmtId="2" fontId="60" fillId="0" borderId="63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84" xfId="34"/>
    <cellStyle name="xl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">
      <pane ySplit="7" topLeftCell="A24" activePane="bottomLeft" state="frozen"/>
      <selection pane="topLeft" activeCell="A4" sqref="A4"/>
      <selection pane="bottomLeft" activeCell="K31" sqref="K31"/>
    </sheetView>
  </sheetViews>
  <sheetFormatPr defaultColWidth="9.140625" defaultRowHeight="12.75"/>
  <cols>
    <col min="1" max="1" width="11.7109375" style="20" customWidth="1"/>
    <col min="2" max="2" width="47.57421875" style="20" customWidth="1"/>
    <col min="3" max="3" width="11.00390625" style="20" customWidth="1"/>
    <col min="4" max="5" width="10.140625" style="20" customWidth="1"/>
    <col min="6" max="7" width="8.421875" style="20" customWidth="1"/>
    <col min="8" max="8" width="9.140625" style="20" customWidth="1"/>
    <col min="9" max="9" width="11.28125" style="20" customWidth="1"/>
    <col min="10" max="10" width="9.57421875" style="20" bestFit="1" customWidth="1"/>
    <col min="11" max="16384" width="9.140625" style="20" customWidth="1"/>
  </cols>
  <sheetData>
    <row r="1" spans="2:7" ht="12.75">
      <c r="B1" s="52"/>
      <c r="C1" s="53"/>
      <c r="D1" s="53"/>
      <c r="E1" s="52" t="s">
        <v>125</v>
      </c>
      <c r="F1" s="52"/>
      <c r="G1" s="52"/>
    </row>
    <row r="2" spans="2:7" ht="12.75">
      <c r="B2" s="200"/>
      <c r="C2" s="200"/>
      <c r="D2" s="200"/>
      <c r="E2" s="200"/>
      <c r="F2" s="200"/>
      <c r="G2" s="200"/>
    </row>
    <row r="3" spans="2:7" ht="9" customHeight="1">
      <c r="B3" s="54"/>
      <c r="C3" s="54"/>
      <c r="D3" s="54"/>
      <c r="E3" s="54"/>
      <c r="F3" s="54"/>
      <c r="G3" s="54"/>
    </row>
    <row r="4" spans="1:7" s="61" customFormat="1" ht="18" customHeight="1">
      <c r="A4" s="201" t="s">
        <v>127</v>
      </c>
      <c r="B4" s="201"/>
      <c r="C4" s="201"/>
      <c r="D4" s="201"/>
      <c r="E4" s="201"/>
      <c r="F4" s="201"/>
      <c r="G4" s="201"/>
    </row>
    <row r="5" spans="1:7" s="61" customFormat="1" ht="18" customHeight="1">
      <c r="A5" s="201" t="s">
        <v>134</v>
      </c>
      <c r="B5" s="201"/>
      <c r="C5" s="201"/>
      <c r="D5" s="201"/>
      <c r="E5" s="201"/>
      <c r="F5" s="201"/>
      <c r="G5" s="201"/>
    </row>
    <row r="6" ht="8.25" customHeight="1"/>
    <row r="7" spans="5:7" ht="11.25" customHeight="1" thickBot="1">
      <c r="E7" s="202" t="s">
        <v>0</v>
      </c>
      <c r="F7" s="202"/>
      <c r="G7" s="202"/>
    </row>
    <row r="8" spans="1:7" s="61" customFormat="1" ht="12.75">
      <c r="A8" s="189" t="s">
        <v>1</v>
      </c>
      <c r="B8" s="189" t="s">
        <v>2</v>
      </c>
      <c r="C8" s="189" t="s">
        <v>87</v>
      </c>
      <c r="D8" s="189" t="s">
        <v>89</v>
      </c>
      <c r="E8" s="192" t="s">
        <v>3</v>
      </c>
      <c r="F8" s="189" t="s">
        <v>88</v>
      </c>
      <c r="G8" s="197" t="s">
        <v>90</v>
      </c>
    </row>
    <row r="9" spans="1:7" s="61" customFormat="1" ht="12.75">
      <c r="A9" s="190"/>
      <c r="B9" s="190"/>
      <c r="C9" s="190"/>
      <c r="D9" s="190"/>
      <c r="E9" s="193"/>
      <c r="F9" s="190"/>
      <c r="G9" s="198"/>
    </row>
    <row r="10" spans="1:10" s="61" customFormat="1" ht="30.75" customHeight="1" thickBot="1">
      <c r="A10" s="190"/>
      <c r="B10" s="191"/>
      <c r="C10" s="191"/>
      <c r="D10" s="191"/>
      <c r="E10" s="194"/>
      <c r="F10" s="191"/>
      <c r="G10" s="199"/>
      <c r="I10" s="67"/>
      <c r="J10" s="67"/>
    </row>
    <row r="11" spans="1:11" ht="16.5" customHeight="1" thickBot="1">
      <c r="A11" s="21" t="s">
        <v>4</v>
      </c>
      <c r="B11" s="22" t="s">
        <v>5</v>
      </c>
      <c r="C11" s="114">
        <f>C16+C17+C18+C19+C20+C21+C22+C23+C24+C25+C26+C27+C28+C14+C12+C15+C13</f>
        <v>221247</v>
      </c>
      <c r="D11" s="115">
        <f>D16+D17+D18+D19+D20+D21+D22+D23+D24+D25+D26+D27+D28+D14+D12+D15+D13</f>
        <v>110623.5</v>
      </c>
      <c r="E11" s="115">
        <f>E16+E17+E18+E19+E20+E21+E22+E23+E24+E25+E26+E27+E28+E14+E12+E15+E13</f>
        <v>106713</v>
      </c>
      <c r="F11" s="109">
        <f>E11/D11*100</f>
        <v>96.4650368140585</v>
      </c>
      <c r="G11" s="109">
        <f>E11/C11*100</f>
        <v>48.23251840702925</v>
      </c>
      <c r="I11" s="23"/>
      <c r="J11" s="23"/>
      <c r="K11" s="23"/>
    </row>
    <row r="12" spans="1:9" ht="13.5" customHeight="1">
      <c r="A12" s="24" t="s">
        <v>6</v>
      </c>
      <c r="B12" s="25" t="s">
        <v>7</v>
      </c>
      <c r="C12" s="62">
        <v>172706</v>
      </c>
      <c r="D12" s="62">
        <f>C12/12*6</f>
        <v>86353</v>
      </c>
      <c r="E12" s="62">
        <v>78068</v>
      </c>
      <c r="F12" s="63">
        <f aca="true" t="shared" si="0" ref="F12:F42">E12/D12*100</f>
        <v>90.4056604866073</v>
      </c>
      <c r="G12" s="63">
        <f aca="true" t="shared" si="1" ref="G12:G42">E12/C12*100</f>
        <v>45.20283024330365</v>
      </c>
      <c r="I12" s="105"/>
    </row>
    <row r="13" spans="1:9" ht="40.5" customHeight="1">
      <c r="A13" s="26" t="s">
        <v>114</v>
      </c>
      <c r="B13" s="27" t="s">
        <v>115</v>
      </c>
      <c r="C13" s="64">
        <v>13228</v>
      </c>
      <c r="D13" s="62">
        <f aca="true" t="shared" si="2" ref="D13:D27">C13/12*6</f>
        <v>6614</v>
      </c>
      <c r="E13" s="64">
        <v>6634</v>
      </c>
      <c r="F13" s="65">
        <f t="shared" si="0"/>
        <v>100.30238887208951</v>
      </c>
      <c r="G13" s="65">
        <f t="shared" si="1"/>
        <v>50.151194436044754</v>
      </c>
      <c r="I13" s="105"/>
    </row>
    <row r="14" spans="1:9" ht="29.25" customHeight="1">
      <c r="A14" s="26" t="s">
        <v>111</v>
      </c>
      <c r="B14" s="28" t="s">
        <v>110</v>
      </c>
      <c r="C14" s="62">
        <v>3508</v>
      </c>
      <c r="D14" s="62">
        <f t="shared" si="2"/>
        <v>1754</v>
      </c>
      <c r="E14" s="62">
        <v>1769</v>
      </c>
      <c r="F14" s="65">
        <f t="shared" si="0"/>
        <v>100.85518814139111</v>
      </c>
      <c r="G14" s="65">
        <f t="shared" si="1"/>
        <v>50.427594070695555</v>
      </c>
      <c r="I14" s="105"/>
    </row>
    <row r="15" spans="1:10" ht="39" customHeight="1">
      <c r="A15" s="29" t="s">
        <v>112</v>
      </c>
      <c r="B15" s="30" t="s">
        <v>113</v>
      </c>
      <c r="C15" s="66">
        <v>361</v>
      </c>
      <c r="D15" s="62">
        <f t="shared" si="2"/>
        <v>180.5</v>
      </c>
      <c r="E15" s="66">
        <v>303</v>
      </c>
      <c r="F15" s="65">
        <f t="shared" si="0"/>
        <v>167.86703601108033</v>
      </c>
      <c r="G15" s="65">
        <f t="shared" si="1"/>
        <v>83.93351800554017</v>
      </c>
      <c r="I15" s="105"/>
      <c r="J15" s="23"/>
    </row>
    <row r="16" spans="1:9" ht="24.75" customHeight="1">
      <c r="A16" s="13" t="s">
        <v>8</v>
      </c>
      <c r="B16" s="31" t="s">
        <v>9</v>
      </c>
      <c r="C16" s="66">
        <v>4356</v>
      </c>
      <c r="D16" s="62">
        <f t="shared" si="2"/>
        <v>2178</v>
      </c>
      <c r="E16" s="66">
        <v>2080</v>
      </c>
      <c r="F16" s="65">
        <f t="shared" si="0"/>
        <v>95.50045913682277</v>
      </c>
      <c r="G16" s="65">
        <f t="shared" si="1"/>
        <v>47.750229568411385</v>
      </c>
      <c r="I16" s="105"/>
    </row>
    <row r="17" spans="1:9" ht="15" customHeight="1">
      <c r="A17" s="32" t="s">
        <v>10</v>
      </c>
      <c r="B17" s="33" t="s">
        <v>11</v>
      </c>
      <c r="C17" s="66">
        <v>32</v>
      </c>
      <c r="D17" s="62">
        <f t="shared" si="2"/>
        <v>16</v>
      </c>
      <c r="E17" s="66">
        <v>21</v>
      </c>
      <c r="F17" s="65">
        <f t="shared" si="0"/>
        <v>131.25</v>
      </c>
      <c r="G17" s="65">
        <f t="shared" si="1"/>
        <v>65.625</v>
      </c>
      <c r="I17" s="105"/>
    </row>
    <row r="18" spans="1:9" ht="18" customHeight="1">
      <c r="A18" s="32" t="s">
        <v>12</v>
      </c>
      <c r="B18" s="33" t="s">
        <v>13</v>
      </c>
      <c r="C18" s="66">
        <v>4470</v>
      </c>
      <c r="D18" s="62">
        <f t="shared" si="2"/>
        <v>2235</v>
      </c>
      <c r="E18" s="66">
        <v>687</v>
      </c>
      <c r="F18" s="68">
        <f t="shared" si="0"/>
        <v>30.73825503355705</v>
      </c>
      <c r="G18" s="68">
        <f t="shared" si="1"/>
        <v>15.369127516778525</v>
      </c>
      <c r="I18" s="105"/>
    </row>
    <row r="19" spans="1:9" ht="12.75">
      <c r="A19" s="13" t="s">
        <v>14</v>
      </c>
      <c r="B19" s="34" t="s">
        <v>15</v>
      </c>
      <c r="C19" s="66">
        <v>10090</v>
      </c>
      <c r="D19" s="62">
        <f t="shared" si="2"/>
        <v>5045</v>
      </c>
      <c r="E19" s="66">
        <v>5008</v>
      </c>
      <c r="F19" s="68">
        <f t="shared" si="0"/>
        <v>99.26660059464817</v>
      </c>
      <c r="G19" s="68">
        <f t="shared" si="1"/>
        <v>49.633300297324084</v>
      </c>
      <c r="I19" s="105"/>
    </row>
    <row r="20" spans="1:9" ht="12.75">
      <c r="A20" s="13" t="s">
        <v>16</v>
      </c>
      <c r="B20" s="34" t="s">
        <v>17</v>
      </c>
      <c r="C20" s="66">
        <v>1163</v>
      </c>
      <c r="D20" s="62">
        <f t="shared" si="2"/>
        <v>581.5</v>
      </c>
      <c r="E20" s="66">
        <v>7172</v>
      </c>
      <c r="F20" s="68">
        <f t="shared" si="0"/>
        <v>1233.3619948409287</v>
      </c>
      <c r="G20" s="68">
        <f t="shared" si="1"/>
        <v>616.6809974204643</v>
      </c>
      <c r="I20" s="105"/>
    </row>
    <row r="21" spans="1:9" ht="25.5">
      <c r="A21" s="13" t="s">
        <v>18</v>
      </c>
      <c r="B21" s="33" t="s">
        <v>91</v>
      </c>
      <c r="C21" s="66">
        <v>0</v>
      </c>
      <c r="D21" s="62">
        <f t="shared" si="2"/>
        <v>0</v>
      </c>
      <c r="E21" s="66">
        <v>1</v>
      </c>
      <c r="F21" s="65">
        <v>0</v>
      </c>
      <c r="G21" s="65">
        <v>0</v>
      </c>
      <c r="I21" s="83"/>
    </row>
    <row r="22" spans="1:9" ht="24" customHeight="1">
      <c r="A22" s="16" t="s">
        <v>19</v>
      </c>
      <c r="B22" s="31" t="s">
        <v>92</v>
      </c>
      <c r="C22" s="66">
        <v>7394</v>
      </c>
      <c r="D22" s="62">
        <f t="shared" si="2"/>
        <v>3697</v>
      </c>
      <c r="E22" s="66">
        <v>3048</v>
      </c>
      <c r="F22" s="65">
        <f t="shared" si="0"/>
        <v>82.44522585880443</v>
      </c>
      <c r="G22" s="65">
        <f t="shared" si="1"/>
        <v>41.22261292940222</v>
      </c>
      <c r="I22" s="105"/>
    </row>
    <row r="23" spans="1:9" ht="15" customHeight="1">
      <c r="A23" s="16" t="s">
        <v>20</v>
      </c>
      <c r="B23" s="35" t="s">
        <v>21</v>
      </c>
      <c r="C23" s="66">
        <v>470</v>
      </c>
      <c r="D23" s="62">
        <f t="shared" si="2"/>
        <v>235</v>
      </c>
      <c r="E23" s="66">
        <v>63</v>
      </c>
      <c r="F23" s="68">
        <f t="shared" si="0"/>
        <v>26.80851063829787</v>
      </c>
      <c r="G23" s="68">
        <f t="shared" si="1"/>
        <v>13.404255319148936</v>
      </c>
      <c r="I23" s="106"/>
    </row>
    <row r="24" spans="1:9" ht="25.5">
      <c r="A24" s="13" t="s">
        <v>22</v>
      </c>
      <c r="B24" s="14" t="s">
        <v>23</v>
      </c>
      <c r="C24" s="66">
        <v>316</v>
      </c>
      <c r="D24" s="62">
        <f t="shared" si="2"/>
        <v>158</v>
      </c>
      <c r="E24" s="66">
        <v>68</v>
      </c>
      <c r="F24" s="65">
        <f t="shared" si="0"/>
        <v>43.037974683544306</v>
      </c>
      <c r="G24" s="65">
        <f t="shared" si="1"/>
        <v>21.518987341772153</v>
      </c>
      <c r="I24" s="105"/>
    </row>
    <row r="25" spans="1:9" ht="25.5">
      <c r="A25" s="13" t="s">
        <v>24</v>
      </c>
      <c r="B25" s="14" t="s">
        <v>25</v>
      </c>
      <c r="C25" s="66">
        <v>2005</v>
      </c>
      <c r="D25" s="62">
        <f t="shared" si="2"/>
        <v>1002.5</v>
      </c>
      <c r="E25" s="66">
        <v>1739</v>
      </c>
      <c r="F25" s="65">
        <f t="shared" si="0"/>
        <v>173.46633416458852</v>
      </c>
      <c r="G25" s="65">
        <f t="shared" si="1"/>
        <v>86.73316708229426</v>
      </c>
      <c r="I25" s="105"/>
    </row>
    <row r="26" spans="1:9" ht="12.75">
      <c r="A26" s="36" t="s">
        <v>26</v>
      </c>
      <c r="B26" s="14" t="s">
        <v>27</v>
      </c>
      <c r="C26" s="66">
        <v>0</v>
      </c>
      <c r="D26" s="62">
        <f t="shared" si="2"/>
        <v>0</v>
      </c>
      <c r="E26" s="66">
        <v>0</v>
      </c>
      <c r="F26" s="68">
        <v>0</v>
      </c>
      <c r="G26" s="68">
        <v>0</v>
      </c>
      <c r="I26" s="83"/>
    </row>
    <row r="27" spans="1:9" ht="15.75" customHeight="1">
      <c r="A27" s="13" t="s">
        <v>28</v>
      </c>
      <c r="B27" s="14" t="s">
        <v>29</v>
      </c>
      <c r="C27" s="66">
        <v>1148</v>
      </c>
      <c r="D27" s="62">
        <f t="shared" si="2"/>
        <v>574</v>
      </c>
      <c r="E27" s="66">
        <v>52</v>
      </c>
      <c r="F27" s="68">
        <f t="shared" si="0"/>
        <v>9.059233449477352</v>
      </c>
      <c r="G27" s="68">
        <f t="shared" si="1"/>
        <v>4.529616724738676</v>
      </c>
      <c r="I27" s="105"/>
    </row>
    <row r="28" spans="1:9" ht="13.5" thickBot="1">
      <c r="A28" s="36" t="s">
        <v>30</v>
      </c>
      <c r="B28" s="37" t="s">
        <v>31</v>
      </c>
      <c r="C28" s="110">
        <v>0</v>
      </c>
      <c r="D28" s="62">
        <f>C28/12*6</f>
        <v>0</v>
      </c>
      <c r="E28" s="110">
        <v>0</v>
      </c>
      <c r="F28" s="69">
        <v>0</v>
      </c>
      <c r="G28" s="69">
        <v>0</v>
      </c>
      <c r="I28" s="83"/>
    </row>
    <row r="29" spans="1:9" s="40" customFormat="1" ht="15" customHeight="1" thickBot="1">
      <c r="A29" s="38" t="s">
        <v>32</v>
      </c>
      <c r="B29" s="39" t="s">
        <v>33</v>
      </c>
      <c r="C29" s="116">
        <f>C30</f>
        <v>694260</v>
      </c>
      <c r="D29" s="116">
        <f>D30</f>
        <v>347130</v>
      </c>
      <c r="E29" s="116">
        <f>E30+E40+E39</f>
        <v>217967</v>
      </c>
      <c r="F29" s="71">
        <f t="shared" si="0"/>
        <v>62.79117333563795</v>
      </c>
      <c r="G29" s="72">
        <f t="shared" si="1"/>
        <v>31.395586667818975</v>
      </c>
      <c r="I29" s="107"/>
    </row>
    <row r="30" spans="1:9" ht="28.5" customHeight="1">
      <c r="A30" s="41" t="s">
        <v>34</v>
      </c>
      <c r="B30" s="42" t="s">
        <v>35</v>
      </c>
      <c r="C30" s="62">
        <f>C31+C33+C36+C37+C38</f>
        <v>694260</v>
      </c>
      <c r="D30" s="62">
        <f>D31+D33+D36+D37+D38</f>
        <v>347130</v>
      </c>
      <c r="E30" s="62">
        <f>E31+E33+E36+E37+E38</f>
        <v>223677</v>
      </c>
      <c r="F30" s="73">
        <f t="shared" si="0"/>
        <v>64.43609022556392</v>
      </c>
      <c r="G30" s="73">
        <f t="shared" si="1"/>
        <v>32.21804511278196</v>
      </c>
      <c r="I30" s="108"/>
    </row>
    <row r="31" spans="1:9" ht="28.5">
      <c r="A31" s="15" t="s">
        <v>36</v>
      </c>
      <c r="B31" s="43" t="s">
        <v>93</v>
      </c>
      <c r="C31" s="66">
        <f>C32</f>
        <v>15087</v>
      </c>
      <c r="D31" s="66">
        <f>D32</f>
        <v>7543.5</v>
      </c>
      <c r="E31" s="66">
        <f>E32</f>
        <v>6290</v>
      </c>
      <c r="F31" s="70">
        <f>F32</f>
        <v>83.38304500563399</v>
      </c>
      <c r="G31" s="70">
        <f>G32</f>
        <v>41.691522502816994</v>
      </c>
      <c r="I31" s="83"/>
    </row>
    <row r="32" spans="1:9" ht="14.25">
      <c r="A32" s="15" t="s">
        <v>95</v>
      </c>
      <c r="B32" s="44" t="s">
        <v>94</v>
      </c>
      <c r="C32" s="66">
        <v>15087</v>
      </c>
      <c r="D32" s="62">
        <f>C32/12*6</f>
        <v>7543.5</v>
      </c>
      <c r="E32" s="66">
        <v>6290</v>
      </c>
      <c r="F32" s="65">
        <f t="shared" si="0"/>
        <v>83.38304500563399</v>
      </c>
      <c r="G32" s="65">
        <f t="shared" si="1"/>
        <v>41.691522502816994</v>
      </c>
      <c r="I32" s="83"/>
    </row>
    <row r="33" spans="1:9" ht="29.25" customHeight="1">
      <c r="A33" s="16" t="s">
        <v>129</v>
      </c>
      <c r="B33" s="14" t="s">
        <v>96</v>
      </c>
      <c r="C33" s="66">
        <v>462847</v>
      </c>
      <c r="D33" s="62">
        <f aca="true" t="shared" si="3" ref="D33:D40">C33/12*6</f>
        <v>231423.5</v>
      </c>
      <c r="E33" s="66">
        <v>87137</v>
      </c>
      <c r="F33" s="65">
        <f t="shared" si="0"/>
        <v>37.65261522706208</v>
      </c>
      <c r="G33" s="65">
        <f t="shared" si="1"/>
        <v>18.82630761353104</v>
      </c>
      <c r="H33" s="105"/>
      <c r="I33" s="105"/>
    </row>
    <row r="34" spans="1:9" ht="33.75">
      <c r="A34" s="16" t="s">
        <v>97</v>
      </c>
      <c r="B34" s="45" t="s">
        <v>98</v>
      </c>
      <c r="C34" s="66">
        <v>0</v>
      </c>
      <c r="D34" s="62">
        <f t="shared" si="3"/>
        <v>0</v>
      </c>
      <c r="E34" s="66">
        <v>0</v>
      </c>
      <c r="F34" s="65">
        <v>0</v>
      </c>
      <c r="G34" s="65">
        <v>0</v>
      </c>
      <c r="I34" s="83"/>
    </row>
    <row r="35" spans="1:9" ht="12.75" customHeight="1" hidden="1">
      <c r="A35" s="13"/>
      <c r="B35" s="46"/>
      <c r="C35" s="66"/>
      <c r="D35" s="62">
        <f t="shared" si="3"/>
        <v>0</v>
      </c>
      <c r="E35" s="66"/>
      <c r="F35" s="65" t="e">
        <f t="shared" si="0"/>
        <v>#DIV/0!</v>
      </c>
      <c r="G35" s="65" t="e">
        <f t="shared" si="1"/>
        <v>#DIV/0!</v>
      </c>
      <c r="I35" s="83"/>
    </row>
    <row r="36" spans="1:9" ht="20.25" customHeight="1">
      <c r="A36" s="15" t="s">
        <v>128</v>
      </c>
      <c r="B36" s="46" t="s">
        <v>37</v>
      </c>
      <c r="C36" s="66">
        <v>184393</v>
      </c>
      <c r="D36" s="62">
        <f t="shared" si="3"/>
        <v>92196.5</v>
      </c>
      <c r="E36" s="66">
        <v>111831</v>
      </c>
      <c r="F36" s="65">
        <f>E36/D36*100</f>
        <v>121.29636157554788</v>
      </c>
      <c r="G36" s="65">
        <f>E36/C36*100</f>
        <v>60.64818078777394</v>
      </c>
      <c r="I36" s="105"/>
    </row>
    <row r="37" spans="1:9" ht="15" customHeight="1">
      <c r="A37" s="17" t="s">
        <v>130</v>
      </c>
      <c r="B37" s="47" t="s">
        <v>38</v>
      </c>
      <c r="C37" s="66">
        <v>19258</v>
      </c>
      <c r="D37" s="62">
        <f t="shared" si="3"/>
        <v>9629</v>
      </c>
      <c r="E37" s="66">
        <v>18419</v>
      </c>
      <c r="F37" s="65">
        <f>E37/D37*100</f>
        <v>191.28673797902172</v>
      </c>
      <c r="G37" s="65">
        <f>E37/C37*100</f>
        <v>95.64336898951086</v>
      </c>
      <c r="I37" s="105"/>
    </row>
    <row r="38" spans="1:7" ht="24.75" customHeight="1">
      <c r="A38" s="18" t="s">
        <v>39</v>
      </c>
      <c r="B38" s="48" t="s">
        <v>99</v>
      </c>
      <c r="C38" s="66">
        <v>12675</v>
      </c>
      <c r="D38" s="62">
        <f t="shared" si="3"/>
        <v>6337.5</v>
      </c>
      <c r="E38" s="66">
        <v>0</v>
      </c>
      <c r="F38" s="65">
        <v>0</v>
      </c>
      <c r="G38" s="65">
        <v>0</v>
      </c>
    </row>
    <row r="39" spans="1:7" ht="26.25" customHeight="1">
      <c r="A39" s="18" t="s">
        <v>131</v>
      </c>
      <c r="B39" s="49" t="s">
        <v>132</v>
      </c>
      <c r="C39" s="111">
        <v>0</v>
      </c>
      <c r="D39" s="62">
        <f t="shared" si="3"/>
        <v>0</v>
      </c>
      <c r="E39" s="110">
        <v>49</v>
      </c>
      <c r="F39" s="65">
        <v>0</v>
      </c>
      <c r="G39" s="65">
        <v>0</v>
      </c>
    </row>
    <row r="40" spans="1:7" ht="53.25" customHeight="1" thickBot="1">
      <c r="A40" s="18" t="s">
        <v>100</v>
      </c>
      <c r="B40" s="49" t="s">
        <v>101</v>
      </c>
      <c r="C40" s="112">
        <v>0</v>
      </c>
      <c r="D40" s="207">
        <f t="shared" si="3"/>
        <v>0</v>
      </c>
      <c r="E40" s="110">
        <v>-5759</v>
      </c>
      <c r="F40" s="65">
        <v>0</v>
      </c>
      <c r="G40" s="65">
        <v>0</v>
      </c>
    </row>
    <row r="41" spans="1:7" ht="27" customHeight="1" thickBot="1">
      <c r="A41" s="19" t="s">
        <v>40</v>
      </c>
      <c r="B41" s="50" t="s">
        <v>41</v>
      </c>
      <c r="C41" s="113">
        <v>0</v>
      </c>
      <c r="D41" s="62">
        <f>C41/12*6</f>
        <v>0</v>
      </c>
      <c r="E41" s="113">
        <v>0</v>
      </c>
      <c r="F41" s="74">
        <v>0</v>
      </c>
      <c r="G41" s="75">
        <v>0</v>
      </c>
    </row>
    <row r="42" spans="1:10" ht="18" customHeight="1" thickBot="1">
      <c r="A42" s="195" t="s">
        <v>42</v>
      </c>
      <c r="B42" s="196"/>
      <c r="C42" s="117">
        <f>C30+C11</f>
        <v>915507</v>
      </c>
      <c r="D42" s="117">
        <f>D30+D11</f>
        <v>457753.5</v>
      </c>
      <c r="E42" s="116">
        <f>E29+E11</f>
        <v>324680</v>
      </c>
      <c r="F42" s="76">
        <f t="shared" si="0"/>
        <v>70.92900436588688</v>
      </c>
      <c r="G42" s="77">
        <f t="shared" si="1"/>
        <v>35.46450218294344</v>
      </c>
      <c r="I42" s="23"/>
      <c r="J42" s="23"/>
    </row>
    <row r="43" ht="10.5" customHeight="1">
      <c r="A43" s="51"/>
    </row>
    <row r="44" ht="12.75" hidden="1"/>
    <row r="45" spans="1:2" ht="14.25" customHeight="1">
      <c r="A45" s="187" t="s">
        <v>116</v>
      </c>
      <c r="B45" s="187"/>
    </row>
    <row r="46" spans="1:2" ht="12.75">
      <c r="A46" s="187"/>
      <c r="B46" s="187"/>
    </row>
    <row r="47" spans="1:7" ht="14.25">
      <c r="A47" s="187"/>
      <c r="B47" s="187"/>
      <c r="E47" s="188" t="s">
        <v>126</v>
      </c>
      <c r="F47" s="188"/>
      <c r="G47" s="188"/>
    </row>
    <row r="51" ht="12.75">
      <c r="E51" s="23"/>
    </row>
  </sheetData>
  <sheetProtection/>
  <mergeCells count="14"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5.8515625" style="20" customWidth="1"/>
    <col min="2" max="2" width="52.00390625" style="20" customWidth="1"/>
    <col min="3" max="3" width="9.421875" style="20" customWidth="1"/>
    <col min="4" max="4" width="8.421875" style="20" hidden="1" customWidth="1"/>
    <col min="5" max="5" width="8.7109375" style="20" customWidth="1"/>
    <col min="6" max="6" width="6.7109375" style="20" hidden="1" customWidth="1"/>
    <col min="7" max="7" width="8.7109375" style="20" customWidth="1"/>
    <col min="8" max="16384" width="9.140625" style="55" customWidth="1"/>
  </cols>
  <sheetData>
    <row r="1" spans="2:7" ht="11.25" customHeight="1">
      <c r="B1" s="131"/>
      <c r="C1" s="203" t="s">
        <v>124</v>
      </c>
      <c r="D1" s="203"/>
      <c r="E1" s="203"/>
      <c r="F1" s="203"/>
      <c r="G1" s="203"/>
    </row>
    <row r="2" spans="2:7" ht="11.25" customHeight="1">
      <c r="B2" s="204"/>
      <c r="C2" s="204"/>
      <c r="D2" s="204"/>
      <c r="E2" s="204"/>
      <c r="F2" s="204"/>
      <c r="G2" s="204"/>
    </row>
    <row r="3" spans="1:7" ht="12.75">
      <c r="A3" s="201" t="s">
        <v>127</v>
      </c>
      <c r="B3" s="201"/>
      <c r="C3" s="201"/>
      <c r="D3" s="201"/>
      <c r="E3" s="201"/>
      <c r="F3" s="201"/>
      <c r="G3" s="201"/>
    </row>
    <row r="4" spans="1:7" ht="12.75">
      <c r="A4" s="205" t="s">
        <v>135</v>
      </c>
      <c r="B4" s="205"/>
      <c r="C4" s="205"/>
      <c r="D4" s="205"/>
      <c r="E4" s="205"/>
      <c r="F4" s="205"/>
      <c r="G4" s="205"/>
    </row>
    <row r="5" spans="5:7" ht="12.75" customHeight="1" thickBot="1">
      <c r="E5" s="206" t="s">
        <v>43</v>
      </c>
      <c r="F5" s="206"/>
      <c r="G5" s="206"/>
    </row>
    <row r="6" spans="1:7" s="1" customFormat="1" ht="57" customHeight="1" thickBot="1">
      <c r="A6" s="132" t="s">
        <v>44</v>
      </c>
      <c r="B6" s="133" t="s">
        <v>45</v>
      </c>
      <c r="C6" s="125" t="s">
        <v>85</v>
      </c>
      <c r="D6" s="126" t="s">
        <v>46</v>
      </c>
      <c r="E6" s="125" t="s">
        <v>47</v>
      </c>
      <c r="F6" s="125" t="s">
        <v>48</v>
      </c>
      <c r="G6" s="134" t="s">
        <v>86</v>
      </c>
    </row>
    <row r="7" spans="1:7" ht="12" customHeight="1" thickBot="1">
      <c r="A7" s="135">
        <v>100</v>
      </c>
      <c r="B7" s="136" t="s">
        <v>49</v>
      </c>
      <c r="C7" s="82">
        <f>SUM(C8:C15)</f>
        <v>78168</v>
      </c>
      <c r="D7" s="101"/>
      <c r="E7" s="82">
        <f>SUM(E8:E15)</f>
        <v>36650</v>
      </c>
      <c r="F7" s="101"/>
      <c r="G7" s="122">
        <f aca="true" t="shared" si="0" ref="G7:G58">E7/C7*100</f>
        <v>46.88619383891106</v>
      </c>
    </row>
    <row r="8" spans="1:7" s="56" customFormat="1" ht="12.75" customHeight="1">
      <c r="A8" s="137">
        <v>102</v>
      </c>
      <c r="B8" s="138" t="s">
        <v>83</v>
      </c>
      <c r="C8" s="78">
        <v>1800</v>
      </c>
      <c r="D8" s="102"/>
      <c r="E8" s="79">
        <v>884</v>
      </c>
      <c r="F8" s="102"/>
      <c r="G8" s="118">
        <f t="shared" si="0"/>
        <v>49.111111111111114</v>
      </c>
    </row>
    <row r="9" spans="1:7" ht="23.25" customHeight="1">
      <c r="A9" s="139">
        <v>103</v>
      </c>
      <c r="B9" s="140" t="s">
        <v>50</v>
      </c>
      <c r="C9" s="80">
        <v>1779</v>
      </c>
      <c r="D9" s="34"/>
      <c r="E9" s="80">
        <v>843</v>
      </c>
      <c r="F9" s="34"/>
      <c r="G9" s="119">
        <f t="shared" si="0"/>
        <v>47.38617200674536</v>
      </c>
    </row>
    <row r="10" spans="1:7" ht="24" customHeight="1">
      <c r="A10" s="139">
        <v>104</v>
      </c>
      <c r="B10" s="140" t="s">
        <v>84</v>
      </c>
      <c r="C10" s="80">
        <v>29567</v>
      </c>
      <c r="D10" s="34"/>
      <c r="E10" s="80">
        <v>14798</v>
      </c>
      <c r="F10" s="34"/>
      <c r="G10" s="119">
        <f t="shared" si="0"/>
        <v>50.04904116075354</v>
      </c>
    </row>
    <row r="11" spans="1:7" ht="24" customHeight="1">
      <c r="A11" s="141">
        <v>105</v>
      </c>
      <c r="B11" s="142" t="s">
        <v>119</v>
      </c>
      <c r="C11" s="81">
        <v>8</v>
      </c>
      <c r="D11" s="37"/>
      <c r="E11" s="81">
        <v>0</v>
      </c>
      <c r="F11" s="37"/>
      <c r="G11" s="120">
        <f t="shared" si="0"/>
        <v>0</v>
      </c>
    </row>
    <row r="12" spans="1:7" ht="45" customHeight="1">
      <c r="A12" s="141">
        <v>106</v>
      </c>
      <c r="B12" s="8" t="s">
        <v>120</v>
      </c>
      <c r="C12" s="81">
        <v>6997</v>
      </c>
      <c r="D12" s="37"/>
      <c r="E12" s="81">
        <v>3019</v>
      </c>
      <c r="F12" s="37"/>
      <c r="G12" s="120">
        <f t="shared" si="0"/>
        <v>43.147063027011576</v>
      </c>
    </row>
    <row r="13" spans="1:7" ht="18" customHeight="1">
      <c r="A13" s="141">
        <v>107</v>
      </c>
      <c r="B13" s="9" t="s">
        <v>121</v>
      </c>
      <c r="C13" s="81">
        <v>0</v>
      </c>
      <c r="D13" s="37"/>
      <c r="E13" s="81">
        <v>0</v>
      </c>
      <c r="F13" s="37"/>
      <c r="G13" s="120">
        <v>0</v>
      </c>
    </row>
    <row r="14" spans="1:7" ht="16.5" customHeight="1">
      <c r="A14" s="143">
        <v>113</v>
      </c>
      <c r="B14" s="144" t="s">
        <v>52</v>
      </c>
      <c r="C14" s="80">
        <v>37924</v>
      </c>
      <c r="D14" s="34"/>
      <c r="E14" s="80">
        <v>17106</v>
      </c>
      <c r="F14" s="34"/>
      <c r="G14" s="119">
        <f t="shared" si="0"/>
        <v>45.10600147663749</v>
      </c>
    </row>
    <row r="15" spans="1:7" ht="14.25" customHeight="1" thickBot="1">
      <c r="A15" s="145">
        <v>111</v>
      </c>
      <c r="B15" s="10" t="s">
        <v>122</v>
      </c>
      <c r="C15" s="82">
        <v>93</v>
      </c>
      <c r="D15" s="83"/>
      <c r="E15" s="82">
        <v>0</v>
      </c>
      <c r="F15" s="83"/>
      <c r="G15" s="121">
        <f t="shared" si="0"/>
        <v>0</v>
      </c>
    </row>
    <row r="16" spans="1:7" ht="15" customHeight="1" thickBot="1">
      <c r="A16" s="146">
        <v>200</v>
      </c>
      <c r="B16" s="147" t="s">
        <v>117</v>
      </c>
      <c r="C16" s="59">
        <f>C17</f>
        <v>739</v>
      </c>
      <c r="D16" s="59">
        <f>D17</f>
        <v>0</v>
      </c>
      <c r="E16" s="59">
        <f>E17</f>
        <v>381</v>
      </c>
      <c r="F16" s="84"/>
      <c r="G16" s="122">
        <f t="shared" si="0"/>
        <v>51.55615696887686</v>
      </c>
    </row>
    <row r="17" spans="1:7" ht="15" customHeight="1" thickBot="1">
      <c r="A17" s="146">
        <v>203</v>
      </c>
      <c r="B17" s="147" t="s">
        <v>118</v>
      </c>
      <c r="C17" s="59">
        <v>739</v>
      </c>
      <c r="D17" s="84"/>
      <c r="E17" s="59">
        <v>381</v>
      </c>
      <c r="F17" s="84"/>
      <c r="G17" s="122">
        <f>E17/C17*100</f>
        <v>51.55615696887686</v>
      </c>
    </row>
    <row r="18" spans="1:7" ht="23.25" customHeight="1" thickBot="1">
      <c r="A18" s="148">
        <v>300</v>
      </c>
      <c r="B18" s="149" t="s">
        <v>53</v>
      </c>
      <c r="C18" s="59">
        <f>SUM(C19:C21)</f>
        <v>8608</v>
      </c>
      <c r="D18" s="84"/>
      <c r="E18" s="59">
        <f>SUM(E19:E21)</f>
        <v>4217</v>
      </c>
      <c r="F18" s="84"/>
      <c r="G18" s="122">
        <f t="shared" si="0"/>
        <v>48.98931226765799</v>
      </c>
    </row>
    <row r="19" spans="1:7" ht="37.5" customHeight="1">
      <c r="A19" s="150">
        <v>309</v>
      </c>
      <c r="B19" s="151" t="s">
        <v>102</v>
      </c>
      <c r="C19" s="85">
        <v>7396</v>
      </c>
      <c r="D19" s="86"/>
      <c r="E19" s="85">
        <v>3572</v>
      </c>
      <c r="F19" s="86"/>
      <c r="G19" s="123">
        <f t="shared" si="0"/>
        <v>48.29637641968632</v>
      </c>
    </row>
    <row r="20" spans="1:8" ht="20.25" customHeight="1">
      <c r="A20" s="139">
        <v>310</v>
      </c>
      <c r="B20" s="151" t="s">
        <v>54</v>
      </c>
      <c r="C20" s="80">
        <v>722</v>
      </c>
      <c r="D20" s="34"/>
      <c r="E20" s="80">
        <v>180</v>
      </c>
      <c r="F20" s="34"/>
      <c r="G20" s="119">
        <f t="shared" si="0"/>
        <v>24.930747922437675</v>
      </c>
      <c r="H20" s="20"/>
    </row>
    <row r="21" spans="1:8" ht="24" customHeight="1" thickBot="1">
      <c r="A21" s="145">
        <v>314</v>
      </c>
      <c r="B21" s="152" t="s">
        <v>103</v>
      </c>
      <c r="C21" s="87">
        <v>490</v>
      </c>
      <c r="D21" s="83"/>
      <c r="E21" s="87">
        <v>465</v>
      </c>
      <c r="F21" s="83"/>
      <c r="G21" s="120">
        <f t="shared" si="0"/>
        <v>94.89795918367348</v>
      </c>
      <c r="H21" s="20"/>
    </row>
    <row r="22" spans="1:8" ht="17.25" customHeight="1" thickBot="1">
      <c r="A22" s="148">
        <v>400</v>
      </c>
      <c r="B22" s="124" t="s">
        <v>55</v>
      </c>
      <c r="C22" s="59">
        <f>SUM(C23:C29)</f>
        <v>152015</v>
      </c>
      <c r="D22" s="84"/>
      <c r="E22" s="59">
        <f>SUM(E23:E29)</f>
        <v>20108</v>
      </c>
      <c r="F22" s="84"/>
      <c r="G22" s="122">
        <f t="shared" si="0"/>
        <v>13.22764200901227</v>
      </c>
      <c r="H22" s="20"/>
    </row>
    <row r="23" spans="1:8" ht="15" customHeight="1">
      <c r="A23" s="153">
        <v>405</v>
      </c>
      <c r="B23" s="154" t="s">
        <v>56</v>
      </c>
      <c r="C23" s="88">
        <v>469</v>
      </c>
      <c r="D23" s="86"/>
      <c r="E23" s="85">
        <v>0</v>
      </c>
      <c r="F23" s="86"/>
      <c r="G23" s="123">
        <f t="shared" si="0"/>
        <v>0</v>
      </c>
      <c r="H23" s="20"/>
    </row>
    <row r="24" spans="1:7" ht="13.5" customHeight="1">
      <c r="A24" s="153">
        <v>406</v>
      </c>
      <c r="B24" s="58" t="s">
        <v>57</v>
      </c>
      <c r="C24" s="85">
        <v>92400</v>
      </c>
      <c r="D24" s="86"/>
      <c r="E24" s="85">
        <v>11632</v>
      </c>
      <c r="F24" s="86"/>
      <c r="G24" s="119">
        <f t="shared" si="0"/>
        <v>12.588744588744587</v>
      </c>
    </row>
    <row r="25" spans="1:7" ht="12" customHeight="1">
      <c r="A25" s="153">
        <v>407</v>
      </c>
      <c r="B25" s="155" t="s">
        <v>58</v>
      </c>
      <c r="C25" s="85">
        <v>362</v>
      </c>
      <c r="D25" s="86"/>
      <c r="E25" s="85">
        <v>0</v>
      </c>
      <c r="F25" s="86"/>
      <c r="G25" s="119">
        <v>0</v>
      </c>
    </row>
    <row r="26" spans="1:7" ht="12.75" customHeight="1">
      <c r="A26" s="156">
        <v>408</v>
      </c>
      <c r="B26" s="157" t="s">
        <v>59</v>
      </c>
      <c r="C26" s="87">
        <v>2858</v>
      </c>
      <c r="D26" s="83"/>
      <c r="E26" s="87">
        <v>1157</v>
      </c>
      <c r="F26" s="83"/>
      <c r="G26" s="119">
        <f t="shared" si="0"/>
        <v>40.482855143456966</v>
      </c>
    </row>
    <row r="27" spans="1:8" ht="12" customHeight="1">
      <c r="A27" s="158">
        <v>409</v>
      </c>
      <c r="B27" s="58" t="s">
        <v>104</v>
      </c>
      <c r="C27" s="80">
        <v>53133</v>
      </c>
      <c r="D27" s="89"/>
      <c r="E27" s="90">
        <v>6554</v>
      </c>
      <c r="F27" s="90"/>
      <c r="G27" s="119">
        <f t="shared" si="0"/>
        <v>12.335083657990326</v>
      </c>
      <c r="H27" s="57"/>
    </row>
    <row r="28" spans="1:8" ht="12" customHeight="1">
      <c r="A28" s="158">
        <v>410</v>
      </c>
      <c r="B28" s="58" t="s">
        <v>105</v>
      </c>
      <c r="C28" s="80">
        <v>813</v>
      </c>
      <c r="D28" s="89"/>
      <c r="E28" s="90">
        <v>139</v>
      </c>
      <c r="F28" s="90"/>
      <c r="G28" s="119">
        <f t="shared" si="0"/>
        <v>17.097170971709716</v>
      </c>
      <c r="H28" s="57"/>
    </row>
    <row r="29" spans="1:7" ht="12" customHeight="1" thickBot="1">
      <c r="A29" s="156">
        <v>412</v>
      </c>
      <c r="B29" s="159" t="s">
        <v>60</v>
      </c>
      <c r="C29" s="82">
        <v>1980</v>
      </c>
      <c r="D29" s="83"/>
      <c r="E29" s="87">
        <v>626</v>
      </c>
      <c r="F29" s="83"/>
      <c r="G29" s="120">
        <f t="shared" si="0"/>
        <v>31.616161616161616</v>
      </c>
    </row>
    <row r="30" spans="1:7" s="2" customFormat="1" ht="15.75" customHeight="1" thickBot="1">
      <c r="A30" s="160">
        <v>500</v>
      </c>
      <c r="B30" s="161" t="s">
        <v>61</v>
      </c>
      <c r="C30" s="94">
        <f>SUM(C31:C34)</f>
        <v>312140</v>
      </c>
      <c r="D30" s="84"/>
      <c r="E30" s="94">
        <f>SUM(E31:E34)</f>
        <v>8875</v>
      </c>
      <c r="F30" s="84"/>
      <c r="G30" s="122">
        <f t="shared" si="0"/>
        <v>2.843275453322227</v>
      </c>
    </row>
    <row r="31" spans="1:7" ht="12" customHeight="1">
      <c r="A31" s="5">
        <v>501</v>
      </c>
      <c r="B31" s="162" t="s">
        <v>62</v>
      </c>
      <c r="C31" s="91">
        <v>1180</v>
      </c>
      <c r="D31" s="86"/>
      <c r="E31" s="85">
        <v>741</v>
      </c>
      <c r="F31" s="86"/>
      <c r="G31" s="123">
        <f t="shared" si="0"/>
        <v>62.79661016949153</v>
      </c>
    </row>
    <row r="32" spans="1:7" ht="12" customHeight="1">
      <c r="A32" s="6">
        <v>502</v>
      </c>
      <c r="B32" s="163" t="s">
        <v>63</v>
      </c>
      <c r="C32" s="92">
        <v>272481</v>
      </c>
      <c r="D32" s="34"/>
      <c r="E32" s="80">
        <v>2563</v>
      </c>
      <c r="F32" s="34"/>
      <c r="G32" s="119">
        <f t="shared" si="0"/>
        <v>0.9406160429534537</v>
      </c>
    </row>
    <row r="33" spans="1:7" ht="12" customHeight="1">
      <c r="A33" s="7">
        <v>503</v>
      </c>
      <c r="B33" s="164" t="s">
        <v>64</v>
      </c>
      <c r="C33" s="93">
        <v>38380</v>
      </c>
      <c r="D33" s="37"/>
      <c r="E33" s="81">
        <v>5472</v>
      </c>
      <c r="F33" s="37"/>
      <c r="G33" s="119">
        <f t="shared" si="0"/>
        <v>14.257425742574256</v>
      </c>
    </row>
    <row r="34" spans="1:7" ht="12" customHeight="1" thickBot="1">
      <c r="A34" s="7">
        <v>505</v>
      </c>
      <c r="B34" s="164" t="s">
        <v>65</v>
      </c>
      <c r="C34" s="93">
        <v>99</v>
      </c>
      <c r="D34" s="37"/>
      <c r="E34" s="81">
        <v>99</v>
      </c>
      <c r="F34" s="37"/>
      <c r="G34" s="119">
        <f t="shared" si="0"/>
        <v>100</v>
      </c>
    </row>
    <row r="35" spans="1:7" s="2" customFormat="1" ht="12" customHeight="1" thickBot="1">
      <c r="A35" s="160">
        <v>600</v>
      </c>
      <c r="B35" s="161" t="s">
        <v>66</v>
      </c>
      <c r="C35" s="94">
        <v>1271</v>
      </c>
      <c r="D35" s="84"/>
      <c r="E35" s="59">
        <v>12</v>
      </c>
      <c r="F35" s="84"/>
      <c r="G35" s="122">
        <f t="shared" si="0"/>
        <v>0.9441384736428009</v>
      </c>
    </row>
    <row r="36" spans="1:7" s="2" customFormat="1" ht="12" customHeight="1" thickBot="1">
      <c r="A36" s="165">
        <v>700</v>
      </c>
      <c r="B36" s="166" t="s">
        <v>67</v>
      </c>
      <c r="C36" s="103">
        <f>SUM(C37:C41)</f>
        <v>363425</v>
      </c>
      <c r="D36" s="101"/>
      <c r="E36" s="103">
        <f>SUM(E37:E41)</f>
        <v>178605</v>
      </c>
      <c r="F36" s="101"/>
      <c r="G36" s="122">
        <f t="shared" si="0"/>
        <v>49.144940496663686</v>
      </c>
    </row>
    <row r="37" spans="1:7" s="2" customFormat="1" ht="12" customHeight="1">
      <c r="A37" s="5">
        <v>701</v>
      </c>
      <c r="B37" s="162" t="s">
        <v>68</v>
      </c>
      <c r="C37" s="91">
        <v>105663</v>
      </c>
      <c r="D37" s="86"/>
      <c r="E37" s="85">
        <v>54993</v>
      </c>
      <c r="F37" s="86"/>
      <c r="G37" s="123">
        <f t="shared" si="0"/>
        <v>52.045654581073784</v>
      </c>
    </row>
    <row r="38" spans="1:7" s="2" customFormat="1" ht="12" customHeight="1">
      <c r="A38" s="6">
        <v>702</v>
      </c>
      <c r="B38" s="163" t="s">
        <v>69</v>
      </c>
      <c r="C38" s="92">
        <v>165809</v>
      </c>
      <c r="D38" s="34"/>
      <c r="E38" s="80">
        <v>86416</v>
      </c>
      <c r="F38" s="34"/>
      <c r="G38" s="119">
        <f t="shared" si="0"/>
        <v>52.117798189483075</v>
      </c>
    </row>
    <row r="39" spans="1:7" s="2" customFormat="1" ht="12" customHeight="1">
      <c r="A39" s="6">
        <v>703</v>
      </c>
      <c r="B39" s="163" t="s">
        <v>133</v>
      </c>
      <c r="C39" s="92">
        <v>69732</v>
      </c>
      <c r="D39" s="34"/>
      <c r="E39" s="80">
        <v>26147</v>
      </c>
      <c r="F39" s="34"/>
      <c r="G39" s="119">
        <f t="shared" si="0"/>
        <v>37.49641484540813</v>
      </c>
    </row>
    <row r="40" spans="1:7" s="2" customFormat="1" ht="12" customHeight="1">
      <c r="A40" s="6">
        <v>707</v>
      </c>
      <c r="B40" s="167" t="s">
        <v>70</v>
      </c>
      <c r="C40" s="92">
        <v>12096</v>
      </c>
      <c r="D40" s="34"/>
      <c r="E40" s="80">
        <v>6817</v>
      </c>
      <c r="F40" s="34"/>
      <c r="G40" s="119">
        <f t="shared" si="0"/>
        <v>56.357473544973544</v>
      </c>
    </row>
    <row r="41" spans="1:7" s="2" customFormat="1" ht="12" customHeight="1" thickBot="1">
      <c r="A41" s="7">
        <v>709</v>
      </c>
      <c r="B41" s="168" t="s">
        <v>71</v>
      </c>
      <c r="C41" s="93">
        <v>10125</v>
      </c>
      <c r="D41" s="37"/>
      <c r="E41" s="81">
        <v>4232</v>
      </c>
      <c r="F41" s="37"/>
      <c r="G41" s="120">
        <f t="shared" si="0"/>
        <v>41.797530864197526</v>
      </c>
    </row>
    <row r="42" spans="1:7" s="2" customFormat="1" ht="12" customHeight="1" thickBot="1">
      <c r="A42" s="169">
        <v>800</v>
      </c>
      <c r="B42" s="170" t="s">
        <v>72</v>
      </c>
      <c r="C42" s="94">
        <f>SUM(C43:C44)</f>
        <v>42562</v>
      </c>
      <c r="D42" s="84"/>
      <c r="E42" s="94">
        <f>SUM(E43:E44)</f>
        <v>18620</v>
      </c>
      <c r="F42" s="84"/>
      <c r="G42" s="122">
        <f t="shared" si="0"/>
        <v>43.74794417555566</v>
      </c>
    </row>
    <row r="43" spans="1:7" s="2" customFormat="1" ht="12" customHeight="1">
      <c r="A43" s="5">
        <v>801</v>
      </c>
      <c r="B43" s="162" t="s">
        <v>73</v>
      </c>
      <c r="C43" s="91">
        <v>38836</v>
      </c>
      <c r="D43" s="86"/>
      <c r="E43" s="85">
        <v>17305</v>
      </c>
      <c r="F43" s="86"/>
      <c r="G43" s="123">
        <f t="shared" si="0"/>
        <v>44.559171902358635</v>
      </c>
    </row>
    <row r="44" spans="1:7" s="2" customFormat="1" ht="12" customHeight="1" thickBot="1">
      <c r="A44" s="7">
        <v>804</v>
      </c>
      <c r="B44" s="164" t="s">
        <v>74</v>
      </c>
      <c r="C44" s="93">
        <v>3726</v>
      </c>
      <c r="D44" s="37"/>
      <c r="E44" s="81">
        <v>1315</v>
      </c>
      <c r="F44" s="37"/>
      <c r="G44" s="120">
        <f t="shared" si="0"/>
        <v>35.29253891572732</v>
      </c>
    </row>
    <row r="45" spans="1:7" s="2" customFormat="1" ht="12" customHeight="1" thickBot="1">
      <c r="A45" s="171">
        <v>1000</v>
      </c>
      <c r="B45" s="170" t="s">
        <v>76</v>
      </c>
      <c r="C45" s="94">
        <f>SUM(C47:C48)</f>
        <v>30918</v>
      </c>
      <c r="D45" s="84"/>
      <c r="E45" s="94">
        <f>SUM(E47:E48)</f>
        <v>19545</v>
      </c>
      <c r="F45" s="84"/>
      <c r="G45" s="122">
        <f t="shared" si="0"/>
        <v>63.215602561614595</v>
      </c>
    </row>
    <row r="46" spans="1:7" s="2" customFormat="1" ht="12" customHeight="1">
      <c r="A46" s="172">
        <v>1002</v>
      </c>
      <c r="B46" s="173" t="s">
        <v>106</v>
      </c>
      <c r="C46" s="91"/>
      <c r="D46" s="86"/>
      <c r="E46" s="85"/>
      <c r="F46" s="86"/>
      <c r="G46" s="123"/>
    </row>
    <row r="47" spans="1:7" s="3" customFormat="1" ht="12" customHeight="1">
      <c r="A47" s="174">
        <v>1003</v>
      </c>
      <c r="B47" s="167" t="s">
        <v>77</v>
      </c>
      <c r="C47" s="95">
        <v>29116</v>
      </c>
      <c r="D47" s="46"/>
      <c r="E47" s="96">
        <v>18618</v>
      </c>
      <c r="F47" s="46"/>
      <c r="G47" s="119">
        <f t="shared" si="0"/>
        <v>63.94422310756972</v>
      </c>
    </row>
    <row r="48" spans="1:7" s="2" customFormat="1" ht="12" customHeight="1" thickBot="1">
      <c r="A48" s="175">
        <v>1006</v>
      </c>
      <c r="B48" s="176" t="s">
        <v>78</v>
      </c>
      <c r="C48" s="97">
        <v>1802</v>
      </c>
      <c r="D48" s="127"/>
      <c r="E48" s="98">
        <v>927</v>
      </c>
      <c r="F48" s="127"/>
      <c r="G48" s="119">
        <f t="shared" si="0"/>
        <v>51.44284128745837</v>
      </c>
    </row>
    <row r="49" spans="1:7" ht="13.5" customHeight="1" hidden="1">
      <c r="A49" s="177">
        <v>1101</v>
      </c>
      <c r="B49" s="178" t="s">
        <v>79</v>
      </c>
      <c r="C49" s="128"/>
      <c r="D49" s="129"/>
      <c r="E49" s="88"/>
      <c r="F49" s="129"/>
      <c r="G49" s="119" t="e">
        <f t="shared" si="0"/>
        <v>#DIV/0!</v>
      </c>
    </row>
    <row r="50" spans="1:7" ht="13.5" customHeight="1" hidden="1">
      <c r="A50" s="174">
        <v>1102</v>
      </c>
      <c r="B50" s="167" t="s">
        <v>80</v>
      </c>
      <c r="C50" s="92"/>
      <c r="D50" s="34"/>
      <c r="E50" s="80"/>
      <c r="F50" s="34"/>
      <c r="G50" s="119" t="e">
        <f t="shared" si="0"/>
        <v>#DIV/0!</v>
      </c>
    </row>
    <row r="51" spans="1:7" ht="14.25" customHeight="1" hidden="1">
      <c r="A51" s="174">
        <v>1103</v>
      </c>
      <c r="B51" s="167" t="s">
        <v>81</v>
      </c>
      <c r="C51" s="92"/>
      <c r="D51" s="34"/>
      <c r="E51" s="80"/>
      <c r="F51" s="34"/>
      <c r="G51" s="119" t="e">
        <f t="shared" si="0"/>
        <v>#DIV/0!</v>
      </c>
    </row>
    <row r="52" spans="1:7" ht="13.5" customHeight="1" hidden="1">
      <c r="A52" s="179">
        <v>1104</v>
      </c>
      <c r="B52" s="159" t="s">
        <v>82</v>
      </c>
      <c r="C52" s="130"/>
      <c r="D52" s="83"/>
      <c r="E52" s="87"/>
      <c r="F52" s="83"/>
      <c r="G52" s="120" t="e">
        <f t="shared" si="0"/>
        <v>#DIV/0!</v>
      </c>
    </row>
    <row r="53" spans="1:7" ht="13.5" customHeight="1" thickBot="1">
      <c r="A53" s="171">
        <v>1100</v>
      </c>
      <c r="B53" s="180" t="s">
        <v>75</v>
      </c>
      <c r="C53" s="59">
        <f>SUM(C54:C55)</f>
        <v>11398</v>
      </c>
      <c r="D53" s="104"/>
      <c r="E53" s="59">
        <f>SUM(E54:E55)</f>
        <v>4571</v>
      </c>
      <c r="F53" s="60"/>
      <c r="G53" s="122">
        <f t="shared" si="0"/>
        <v>40.10352693454992</v>
      </c>
    </row>
    <row r="54" spans="1:7" ht="13.5" customHeight="1">
      <c r="A54" s="181">
        <v>1102</v>
      </c>
      <c r="B54" s="182" t="s">
        <v>107</v>
      </c>
      <c r="C54" s="80">
        <v>8966</v>
      </c>
      <c r="D54" s="89"/>
      <c r="E54" s="90">
        <v>3348</v>
      </c>
      <c r="F54" s="90"/>
      <c r="G54" s="119">
        <f t="shared" si="0"/>
        <v>37.34106625027883</v>
      </c>
    </row>
    <row r="55" spans="1:7" ht="13.5" customHeight="1">
      <c r="A55" s="181">
        <v>1105</v>
      </c>
      <c r="B55" s="11" t="s">
        <v>123</v>
      </c>
      <c r="C55" s="80">
        <v>2432</v>
      </c>
      <c r="D55" s="89"/>
      <c r="E55" s="90">
        <v>1223</v>
      </c>
      <c r="F55" s="90"/>
      <c r="G55" s="119">
        <f t="shared" si="0"/>
        <v>50.28782894736842</v>
      </c>
    </row>
    <row r="56" spans="1:7" ht="13.5" customHeight="1">
      <c r="A56" s="183">
        <v>1200</v>
      </c>
      <c r="B56" s="184" t="s">
        <v>108</v>
      </c>
      <c r="C56" s="80">
        <v>2200</v>
      </c>
      <c r="D56" s="89"/>
      <c r="E56" s="90">
        <v>1099</v>
      </c>
      <c r="F56" s="90"/>
      <c r="G56" s="119">
        <f t="shared" si="0"/>
        <v>49.95454545454546</v>
      </c>
    </row>
    <row r="57" spans="1:7" ht="13.5" customHeight="1" thickBot="1">
      <c r="A57" s="185">
        <v>1300</v>
      </c>
      <c r="B57" s="186" t="s">
        <v>51</v>
      </c>
      <c r="C57" s="81">
        <v>750</v>
      </c>
      <c r="D57" s="99"/>
      <c r="E57" s="100">
        <v>3</v>
      </c>
      <c r="F57" s="100"/>
      <c r="G57" s="120">
        <f t="shared" si="0"/>
        <v>0.4</v>
      </c>
    </row>
    <row r="58" spans="1:7" ht="16.5" customHeight="1" thickBot="1">
      <c r="A58" s="4"/>
      <c r="B58" s="12" t="s">
        <v>109</v>
      </c>
      <c r="C58" s="59">
        <f>C57+C56+C53+C45+C42+C36+C35+C30+C22+C18+C16+C7</f>
        <v>1004194</v>
      </c>
      <c r="D58" s="104"/>
      <c r="E58" s="60">
        <f>E57+E56+E53+E45+E42+E36+E35+E30+E22+E18+E16+E7</f>
        <v>292686</v>
      </c>
      <c r="F58" s="60"/>
      <c r="G58" s="122">
        <f t="shared" si="0"/>
        <v>29.146360165466035</v>
      </c>
    </row>
    <row r="59" ht="9.75" customHeight="1"/>
    <row r="60" spans="1:2" ht="14.25" customHeight="1">
      <c r="A60" s="187" t="s">
        <v>116</v>
      </c>
      <c r="B60" s="187"/>
    </row>
    <row r="61" spans="1:2" ht="12.75">
      <c r="A61" s="187"/>
      <c r="B61" s="187"/>
    </row>
    <row r="62" spans="1:7" ht="14.25">
      <c r="A62" s="187"/>
      <c r="B62" s="187"/>
      <c r="E62" s="188" t="s">
        <v>126</v>
      </c>
      <c r="F62" s="188"/>
      <c r="G62" s="188"/>
    </row>
  </sheetData>
  <sheetProtection/>
  <mergeCells count="7">
    <mergeCell ref="C1:G1"/>
    <mergeCell ref="B2:G2"/>
    <mergeCell ref="A3:G3"/>
    <mergeCell ref="A4:G4"/>
    <mergeCell ref="E5:G5"/>
    <mergeCell ref="A60:B62"/>
    <mergeCell ref="E62:G62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2019-07-15T12:04:11Z</dcterms:modified>
  <cp:category/>
  <cp:version/>
  <cp:contentType/>
  <cp:contentStatus/>
</cp:coreProperties>
</file>