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3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0">'1'!$A$1:$F$120</definedName>
    <definedName name="_xlnm.Print_Area" localSheetId="2">'3'!$A$1:$J$184</definedName>
    <definedName name="_xlnm.Print_Area" localSheetId="3">'4'!$A$1:$J$164</definedName>
  </definedNames>
  <calcPr fullCalcOnLoad="1"/>
</workbook>
</file>

<file path=xl/sharedStrings.xml><?xml version="1.0" encoding="utf-8"?>
<sst xmlns="http://schemas.openxmlformats.org/spreadsheetml/2006/main" count="1305" uniqueCount="439">
  <si>
    <t>Наименование расходов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</si>
  <si>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</si>
  <si>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</si>
  <si>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</si>
  <si>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</si>
  <si>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</si>
  <si>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100</t>
  </si>
  <si>
    <t>Расходы на выплаты персоналу в целях обеспечения выполнения функций органами местного самоуправления, казенными учреждениями</t>
  </si>
  <si>
    <t>120</t>
  </si>
  <si>
    <t>Расходы на выплаты персоналу органов местного самоуправления</t>
  </si>
  <si>
    <t>520 00 00</t>
  </si>
  <si>
    <t>Иные безвозмездные и безвозвратные перечисления</t>
  </si>
  <si>
    <t>520 23 00</t>
  </si>
  <si>
    <t>Конкурс муниципальных районов и городских округов Пермского края по достижению наиболее результативных значений показателей социально-экономического развития муниципальных районов и городских округов Пермского края</t>
  </si>
  <si>
    <t>500</t>
  </si>
  <si>
    <t>Выполнение функций органами местного самоуправления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</si>
  <si>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</si>
  <si>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</si>
  <si>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</si>
  <si>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200</t>
  </si>
  <si>
    <t>240</t>
  </si>
  <si>
    <t>800</t>
  </si>
  <si>
    <t>Иные бюджетные ассигнования</t>
  </si>
  <si>
    <t>850</t>
  </si>
  <si>
    <t>Уплата налогов, сборов и иных обязательных платежей в бюджетную систему Российской Федерации</t>
  </si>
  <si>
    <t>Межбюджетные трансферты</t>
  </si>
  <si>
    <t>Составление протоколов об административных правонарушениях</t>
  </si>
  <si>
    <t>110</t>
  </si>
  <si>
    <t>Расходы на выплаты персоналу казенных учреждений</t>
  </si>
  <si>
    <t>0400</t>
  </si>
  <si>
    <t>Национальная экономика</t>
  </si>
  <si>
    <t>0409</t>
  </si>
  <si>
    <t>Дорожное хозяйство (дорожные фонды)</t>
  </si>
  <si>
    <t>0500</t>
  </si>
  <si>
    <t>Жилищно-коммунальное хозяйство</t>
  </si>
  <si>
    <t>540</t>
  </si>
  <si>
    <t>Иные межбюджетные трансферты</t>
  </si>
  <si>
    <t>0502</t>
  </si>
  <si>
    <t>Коммунальное хозяйство</t>
  </si>
  <si>
    <t>0503</t>
  </si>
  <si>
    <t>Благоустройство</t>
  </si>
  <si>
    <t>Уличное освещение</t>
  </si>
  <si>
    <t>0800</t>
  </si>
  <si>
    <t>Культура и кинематография</t>
  </si>
  <si>
    <t>0801</t>
  </si>
  <si>
    <t xml:space="preserve">Культура </t>
  </si>
  <si>
    <t>1000</t>
  </si>
  <si>
    <t>Социальная политика</t>
  </si>
  <si>
    <t>1001</t>
  </si>
  <si>
    <t>Пенсионное обеспечение</t>
  </si>
  <si>
    <t>300</t>
  </si>
  <si>
    <t>Социальное обеспечение и иные выплаты населению</t>
  </si>
  <si>
    <t>310</t>
  </si>
  <si>
    <t>1003</t>
  </si>
  <si>
    <t>Социальное обеспечение населения</t>
  </si>
  <si>
    <t>ИТОГО</t>
  </si>
  <si>
    <t>01</t>
  </si>
  <si>
    <t>02</t>
  </si>
  <si>
    <t>04</t>
  </si>
  <si>
    <t>03</t>
  </si>
  <si>
    <t>08</t>
  </si>
  <si>
    <t>09</t>
  </si>
  <si>
    <t>05</t>
  </si>
  <si>
    <t>10</t>
  </si>
  <si>
    <t>ВСЕГО РАСХОДОВ</t>
  </si>
  <si>
    <t>Код</t>
  </si>
  <si>
    <t>Транспортный налог</t>
  </si>
  <si>
    <t>Земельный налог (по обязательствам, возникшим до 1 января 2006 года), мобилизуемый на территориях поселений</t>
  </si>
  <si>
    <t>Невыясненные поступления, зачисляемые в бюджеты поселений</t>
  </si>
  <si>
    <t>Наименование кода поступлений в бюджет, группы, подгруппы, статьи,  кода экономической классификации доходов</t>
  </si>
  <si>
    <t>1 00 00000 00 0000 000</t>
  </si>
  <si>
    <t>ДОХОДЫ</t>
  </si>
  <si>
    <t>1 01 00000 00 0000 000</t>
  </si>
  <si>
    <t>НАЛОГИ НА ПРИБЫЛЬ, ДОХОДЫ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</si>
  <si>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</si>
  <si>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</si>
  <si>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</si>
  <si>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</si>
  <si>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</si>
  <si>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</si>
  <si>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</si>
  <si>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182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</si>
  <si>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</si>
  <si>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1 09 00000 00 0000 000</t>
  </si>
  <si>
    <t>ЗАДОЛЖЕННОСТЬ ПО ОТМЕНЕННЫМ НАЛОГАМ, СБОРАМ И ИНЫМ ОБЯЗАТЕЛЬНЫМ ПЛАТЕЖАМ</t>
  </si>
  <si>
    <t>1 09 01000 03 0000 110</t>
  </si>
  <si>
    <t>Налог на прибыль организаций, зачисляемый в местные бюджеты (в части сумм по расчетам за 2004 год и погашения задолженности прошлых лет)</t>
  </si>
  <si>
    <t xml:space="preserve">1 09 02000 01 0000 110 </t>
  </si>
  <si>
    <t>Акцизы</t>
  </si>
  <si>
    <t xml:space="preserve">1 09 02010 01 0000 110 </t>
  </si>
  <si>
    <t>Акцизы на природный газ</t>
  </si>
  <si>
    <t>1 09 02020 01 0000 110</t>
  </si>
  <si>
    <t xml:space="preserve">Акцизы на нефть и стабильный газовый конденсат </t>
  </si>
  <si>
    <t>1 09 02030 02 0000 110</t>
  </si>
  <si>
    <t>Акцизы на ювелирные изделия</t>
  </si>
  <si>
    <t>1 09 03000 00 0000 110</t>
  </si>
  <si>
    <t>Платежи за пользование природными ресурсами</t>
  </si>
  <si>
    <t>1 09 03010 03 0000 110</t>
  </si>
  <si>
    <t>Платежи за проведение поисковых и разведочных работ</t>
  </si>
  <si>
    <t xml:space="preserve">1 09 03020 00 0000 110 </t>
  </si>
  <si>
    <t>Платежи за добычу полезных ископаемых</t>
  </si>
  <si>
    <t xml:space="preserve">1 09 03021 03 0000 110 </t>
  </si>
  <si>
    <t>Платежи за добычу общераспространенных полезных ископаемых</t>
  </si>
  <si>
    <t xml:space="preserve">1 09 03022 01 0000 110 </t>
  </si>
  <si>
    <t>Платежи за добычу углеводородного сырья</t>
  </si>
  <si>
    <t xml:space="preserve">1 09 03023 01 0000 110 </t>
  </si>
  <si>
    <t>Платежи за добычу подземных вод</t>
  </si>
  <si>
    <t xml:space="preserve">1 09 03024 01 0000 110 </t>
  </si>
  <si>
    <t>Платежи за добычу полезных ископаемых из уникальных месторождений и групп месторождений федерального значения</t>
  </si>
  <si>
    <t xml:space="preserve">1 09 03025 01 0000 110 </t>
  </si>
  <si>
    <t>Платежи за добычу других полезных ископаемых</t>
  </si>
  <si>
    <t xml:space="preserve">1 09 03030 03 0000 110 </t>
  </si>
  <si>
    <t>Платежи за пользование недрами в целях, не связанных с добычей полезных ископаемых</t>
  </si>
  <si>
    <t xml:space="preserve">1 09 03040 01 0000 110 </t>
  </si>
  <si>
    <t>Платежи за пользование недрами территориального моря Российской Федерации</t>
  </si>
  <si>
    <t xml:space="preserve">1 09 03050 01 0000 110 </t>
  </si>
  <si>
    <t>Платежи за пользование недрами континентального шельфа Российской Федерации</t>
  </si>
  <si>
    <t xml:space="preserve">1 09 03060 01 0000 110 </t>
  </si>
  <si>
    <t>Платежи за пользование недрами при выполнении соглашений о разделе продукции</t>
  </si>
  <si>
    <t xml:space="preserve">1 09 03061 01 0000 110 </t>
  </si>
  <si>
    <t>Разовые платежи (бонусы), регулярные платежи (роялти)</t>
  </si>
  <si>
    <t xml:space="preserve">1 09 03062 01 0000 110 </t>
  </si>
  <si>
    <t>Ежегодные платежи за  проведение поисковых и разведочных работ</t>
  </si>
  <si>
    <t xml:space="preserve">1 09 03070 01 0000 110 </t>
  </si>
  <si>
    <t>Платежи за пользование континентальным шельфом Российской Федерации</t>
  </si>
  <si>
    <t>1 09 03071 01 0000 110</t>
  </si>
  <si>
    <t>Платежи за пользование минеральными ресурсами</t>
  </si>
  <si>
    <t>1 09 03072 01 0000 110</t>
  </si>
  <si>
    <t>Плата за пользование живыми ресурсами</t>
  </si>
  <si>
    <t xml:space="preserve">1 09 03080 01 0000 110 </t>
  </si>
  <si>
    <t>Отчисления на воспроизводство минерально-сырьевой базы</t>
  </si>
  <si>
    <t xml:space="preserve">1 09 03081 01 0000 110 </t>
  </si>
  <si>
    <t>Отчисления на воспроизводство минерально-сырьевой базы, зачисляемые в федеральный бюджет</t>
  </si>
  <si>
    <t xml:space="preserve">1 09 03082 02 0000 110 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</si>
  <si>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</si>
  <si>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1 09 03083 02 0000 110</t>
  </si>
  <si>
    <t xml:space="preserve">Отчисления на воспроизводство минерально-сырьевой базы при добыче общераспространенных полезных ископаемых и подземных вод, используемых для местных нужд, зачисляемые в бюджеты субъектов Российской Федерации </t>
  </si>
  <si>
    <t xml:space="preserve">1 09 04000 00 0000 110 </t>
  </si>
  <si>
    <t xml:space="preserve">Налоги на имущество </t>
  </si>
  <si>
    <t>1 09 04010 02 0000 110</t>
  </si>
  <si>
    <t xml:space="preserve">Налог на имущество предприятий </t>
  </si>
  <si>
    <t xml:space="preserve">1 09 00000 00 0000 000 </t>
  </si>
  <si>
    <t>ЗАДОЛЖЕННОСТЬ И ПЕРЕРАСЧЕТЫ ПО ОТМЕНЕННЫМ НАЛОГАМ, СБОРАМ И ИНЫМ ОБЯЗАТЕЛЬНЫМ ПЛАТЕЖАМ</t>
  </si>
  <si>
    <t>1 09 04050 10 0000 110</t>
  </si>
  <si>
    <t>1 13 00000 00 0000 000</t>
  </si>
  <si>
    <t>ДОХОДЫ ОТ ОКАЗАНИЯ ПЛАТНЫХ УСЛУГ И КОМПЕНСАЦИИ ЗАТРАТ ГОСУДАРСТВА</t>
  </si>
  <si>
    <t>1 13 01995 10 0000 130</t>
  </si>
  <si>
    <t>1 14 06026 10 0000 430</t>
  </si>
  <si>
    <t>Доходы от продажи земельных участков, находящихся в собственности поселений (за исключением земельных участков муниципальных автономных учреждений)</t>
  </si>
  <si>
    <t>1 17 00000 00 0000 000</t>
  </si>
  <si>
    <t>ПРОЧИЕ НЕНАЛОГОВЫЕ ДОХОДЫ</t>
  </si>
  <si>
    <t>1 17 01050 10 0000 151</t>
  </si>
  <si>
    <t>1 19 00000 00 0000 000</t>
  </si>
  <si>
    <t>ВОЗВРАТ ОСТАТКОВ СУБСИДИЙ, СУБВЕНЦИЙ И ИНЫХ МЕЖБЮДЖЕТНЫХ ТРАНСФЕРТОВ, ИМЕЮЩИХ ЦЕЛЕВОЕ НАЗНАЧЕНИЕ, ПРОШЛЫХ ЛЕТ, ИЗ БЮДЖЕТОВ ПОСЕЛЕНИЙ</t>
  </si>
  <si>
    <t>1 19 05000 10 0000 151</t>
  </si>
  <si>
    <t>Возврат остатков субсидий, субвенций и иных межбюджетных трансфертов, имеющих целевое назначение, прошлых лет, из бюджетов поселений</t>
  </si>
  <si>
    <t>2 00 00000 00 0000 000</t>
  </si>
  <si>
    <t xml:space="preserve">БЕЗВОЗМЕЗДНЫЕ ПОСТУПЛЕНИЯ 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</si>
  <si>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</si>
  <si>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</si>
  <si>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поселений на выравнивание уровня бюджетной обеспеченности из краевого бюджета</t>
  </si>
  <si>
    <t>Дотации бюджетам поселений на выравнивание уровня бюджетной обеспеченности из районного бюджета</t>
  </si>
  <si>
    <t>2 02 02008 10 0000 151</t>
  </si>
  <si>
    <t>Субсидии бюджетам поселений на обеспечение жильем молодых семей</t>
  </si>
  <si>
    <t>2 02 02085 10 0000 151</t>
  </si>
  <si>
    <t>Субсидии бюджетам поселений на осуществление мероприятий по обеспечению жильем граждан Российской Федерации, проживающих в сельской местности</t>
  </si>
  <si>
    <t>Субвенции бюджетам поселений на выполнение передаваемых полномочий субъектов Российской Федерации</t>
  </si>
  <si>
    <t>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</si>
  <si>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</si>
  <si>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2 02 04029 10 0000 151</t>
  </si>
  <si>
    <t>Межбюджетные трансферты, передаваемые бюджетам поселений на реализацию дополнительных мероприятий, направленных на снижение напряженности на рынке труда</t>
  </si>
  <si>
    <t>2 02 04999 10 0000 151</t>
  </si>
  <si>
    <t>Прочие межбюджетные трансферты, передаваемые бюджетам поселений</t>
  </si>
  <si>
    <t xml:space="preserve">ВСЕГО ДОХОДОВ </t>
  </si>
  <si>
    <t>Прочие неналоговые доходы бюджетов поселений</t>
  </si>
  <si>
    <t>Приложение 1</t>
  </si>
  <si>
    <t>Процент исполнения</t>
  </si>
  <si>
    <t>Фактически исполненно</t>
  </si>
  <si>
    <t>Приложение 3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</si>
  <si>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</si>
  <si>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</si>
  <si>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</si>
  <si>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</si>
  <si>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</si>
  <si>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</si>
  <si>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</si>
  <si>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</si>
  <si>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1 05 03000 01 0000 000</t>
  </si>
  <si>
    <t>1 05 03000 01 1000 110</t>
  </si>
  <si>
    <t>Единый сельскохозяйственный налог (сумма платежа)</t>
  </si>
  <si>
    <t>ЕДИНЫЙ СЕЛЬСКОХОЗЯЙСТВЕННЫЙ НАЛОГ</t>
  </si>
  <si>
    <t>Транспортный налог с организаций</t>
  </si>
  <si>
    <t>Транспортный налог с физических лиц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</si>
  <si>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</si>
  <si>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</si>
  <si>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1 06 04000 02 0000 110</t>
  </si>
  <si>
    <t>1 08 00000 00 0000 000</t>
  </si>
  <si>
    <t>ГОСУДАРСТВЕННАЯ ПОШЛИНА</t>
  </si>
  <si>
    <t>1 08 04000 01 0000 110</t>
  </si>
  <si>
    <t>Государственная пошлина, за совершение нотариальных действий (за исключением действий , совершаемых консульскими учреждениями Российской Федерации)</t>
  </si>
  <si>
    <t xml:space="preserve">1 08 04020 01 1000 110 </t>
  </si>
  <si>
    <t>Государственная пошлина,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</si>
  <si>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1 08 04020 01 4000 110 </t>
  </si>
  <si>
    <t>1 13 00000 00 0000 130</t>
  </si>
  <si>
    <t>Прочие доходы от оказания платных услуг (работ) и компенсации затрат государства</t>
  </si>
  <si>
    <t xml:space="preserve">Прочие доходы от оказания платных услуг получателями средств бюджетов сельских поселений </t>
  </si>
  <si>
    <t>1 13 01995 10 0053 130</t>
  </si>
  <si>
    <t>Субвенции бюджетам поселений  на осуществление  первичного воинского учета на территориях, где отсутствуют военные комиссариаты</t>
  </si>
  <si>
    <t>1 13 02995 10 0000 130</t>
  </si>
  <si>
    <t>Прочие доходы от компенсации затрат бюджетов поселений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</si>
  <si>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</si>
  <si>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</si>
  <si>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Уплата налогов, сборов и иных платежей</t>
  </si>
  <si>
    <t>0200</t>
  </si>
  <si>
    <t>Национальная оборона</t>
  </si>
  <si>
    <t>0203</t>
  </si>
  <si>
    <t>Мобилизация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</si>
  <si>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</si>
  <si>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Публичные нормативные социальные выплаты гражданам</t>
  </si>
  <si>
    <t>Предоставление мер социальной поддержки отдельным категориям граждан, работающим в муниципальных учреждениях и проживающих в сельской местности и поселках городского типа (рабочих поселках), по оплате жилого помещения и коммунальных услуг</t>
  </si>
  <si>
    <t>1 01 02010 01 1000 110</t>
  </si>
  <si>
    <t>1 01 02030 01 2100 110</t>
  </si>
  <si>
    <t>1 01 02030 01 1000 110</t>
  </si>
  <si>
    <t>1 06 01030 10 2100 110</t>
  </si>
  <si>
    <t>1 06 01030 10 1000 110</t>
  </si>
  <si>
    <t>1 06 04011 02 1000 110</t>
  </si>
  <si>
    <t>1 06 04011 02 2100 110</t>
  </si>
  <si>
    <t>1 06 04012 02 1000 110</t>
  </si>
  <si>
    <t>1 06 04012 02 2100 110</t>
  </si>
  <si>
    <t>1 06 06033 10 1000 110</t>
  </si>
  <si>
    <t>1 06 06033 10 2100 110</t>
  </si>
  <si>
    <t>1 06 06043 10 1000 110</t>
  </si>
  <si>
    <t>1 06 06043 10 2100 110</t>
  </si>
  <si>
    <t>1 06 06043 10 2200 110</t>
  </si>
  <si>
    <t>КФСР</t>
  </si>
  <si>
    <t>КЦСР</t>
  </si>
  <si>
    <t>КВР</t>
  </si>
  <si>
    <t>КВСР</t>
  </si>
  <si>
    <t>Приложение 4</t>
  </si>
  <si>
    <t>ПРОГРАММНЫЕ РАСХОДЫ</t>
  </si>
  <si>
    <t>470 00 00000</t>
  </si>
  <si>
    <t>Иные закупки товаров, работ и услуг для обеспечения государственных (муниципальных) нужд</t>
  </si>
  <si>
    <t>Содержание автомобильных дорог и искусственных сооружений на них (дорожный фонд)</t>
  </si>
  <si>
    <t>490 00 00000</t>
  </si>
  <si>
    <t>Муниципальная программа "Развитие коммунальной инфраструктуры и благоустройства в Ашапском сельском поселении"</t>
  </si>
  <si>
    <t>491 00 00000</t>
  </si>
  <si>
    <t>Подпрограмма "Коммунальное хозяйство"</t>
  </si>
  <si>
    <t>Содержание водопроводов</t>
  </si>
  <si>
    <t>492 00 00000</t>
  </si>
  <si>
    <t>Подпрограмма "Благоустройство населенных пунктов"</t>
  </si>
  <si>
    <t>Благоустройство территории поселения (прочие мероприятия)</t>
  </si>
  <si>
    <t>480 00 00000</t>
  </si>
  <si>
    <t>Муниципальная программа "Развитие культуры и спорта в Ашапском сельском поселении"</t>
  </si>
  <si>
    <t>481 00 00000</t>
  </si>
  <si>
    <t>Подпрограмма "Организация досуга представления услуг в сфере культуры и спорта"</t>
  </si>
  <si>
    <t>Предоставление муниципальных услуг (работ) по культурно-досуговой деятельности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</si>
  <si>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</si>
  <si>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901 00 00000</t>
  </si>
  <si>
    <t>Обеспечение деятельности органов местного самоуправления поселений</t>
  </si>
  <si>
    <t>Расходы на выплаты персоналу государственных (муниципальных) органов</t>
  </si>
  <si>
    <t xml:space="preserve">Осуществление части полномочий поселений по формированию и исполнению бюджета </t>
  </si>
  <si>
    <t>Осуществление части полномочий поселений по муниципальному финансовому контролю</t>
  </si>
  <si>
    <t>901 00 51180</t>
  </si>
  <si>
    <t>Пенсия за выслугу лет лицам, замещавшим муниципальные должности муниципального образования, муниципальным служащим поселений</t>
  </si>
  <si>
    <t>910 00 2C020</t>
  </si>
  <si>
    <t>Расходы на выплату персоналу в целях обеспечения выполнения функций органами местного самоуправления, казенными учреждениями</t>
  </si>
  <si>
    <t>ИТОГО ПО ПРОГРАММНЫМ РАСХОДАМ</t>
  </si>
  <si>
    <t>НЕПРОГРАММНЫЕ РАСХОДЫ</t>
  </si>
  <si>
    <t>Центральный аппарт</t>
  </si>
  <si>
    <t>Иные закупки,товаров, работ и услуг для обеспечения государственных (муниципальных) нужд</t>
  </si>
  <si>
    <t>Расходы на выплату персоналу органов местного самоуправления</t>
  </si>
  <si>
    <t>ИТОГО РАСХОДОВ</t>
  </si>
  <si>
    <t>ИТОГО ПО НЕПРОГРАММНЫМ РАСХОДАМ</t>
  </si>
  <si>
    <t>901 00 90410</t>
  </si>
  <si>
    <t>901 00 90420</t>
  </si>
  <si>
    <t>901 00 91000</t>
  </si>
  <si>
    <t xml:space="preserve">901 00 93000 </t>
  </si>
  <si>
    <t>Программа  комплексного развития транспортной инфраструктуры  Ашапского сельского поселения Ординского муниципального района Пермского края на 2016-2038 годы</t>
  </si>
  <si>
    <t>910 00 90360</t>
  </si>
  <si>
    <t>481 00 90330</t>
  </si>
  <si>
    <t>901 00 93000</t>
  </si>
  <si>
    <t>1 17 05050 10 0000 180</t>
  </si>
  <si>
    <t>Прочие субсидии бюджетам сельских поселений</t>
  </si>
  <si>
    <t>Прочие безвозмездные поступления в бюджеты сельских поселений</t>
  </si>
  <si>
    <t>Мероприятия по обслуживанию сетей газонабжения</t>
  </si>
  <si>
    <t>1 01 02010 01 2100 110</t>
  </si>
  <si>
    <t>1 01 02010 01 3000 110</t>
  </si>
  <si>
    <t>1 03  02231 01 0000 110</t>
  </si>
  <si>
    <t>1 03  02241 01 0000 110</t>
  </si>
  <si>
    <t>1 03  02251 01 0000 110</t>
  </si>
  <si>
    <t>1 03  02261 01 0000 110</t>
  </si>
  <si>
    <t xml:space="preserve">  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</si>
  <si>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</si>
  <si>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1 14 00000 00 0000000</t>
  </si>
  <si>
    <t>ДОХОДЫ ОТ ПРОДАЖИ МАТЕРИАЛЬНЫХ И НЕМАТЕРИАЛЬНЫХ АКТИВОВ</t>
  </si>
  <si>
    <t>1 14 02000 00 0000000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</si>
  <si>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</si>
  <si>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1 17 01050 10 0000 180</t>
  </si>
  <si>
    <t>2 02 29999 10 0000 150</t>
  </si>
  <si>
    <t>2 07 05030 10 0000 150</t>
  </si>
  <si>
    <t>901 00 2У100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</si>
  <si>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</si>
  <si>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902 00 00000</t>
  </si>
  <si>
    <t>Управление муниципальными финансами</t>
  </si>
  <si>
    <t>902 00 97000</t>
  </si>
  <si>
    <t>Осуществление части полномочий поселений по ведению бюджетного учета и формированию бюджетой отчетности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</si>
  <si>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</si>
  <si>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</si>
  <si>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</si>
  <si>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</si>
  <si>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902 00 90340</t>
  </si>
  <si>
    <t>Обеспечение мер пожарной безопасности</t>
  </si>
  <si>
    <t>481 01 90330</t>
  </si>
  <si>
    <t>492 01 90310</t>
  </si>
  <si>
    <t>492 01 90260</t>
  </si>
  <si>
    <t>491 01 90220</t>
  </si>
  <si>
    <t>491 01 90210</t>
  </si>
  <si>
    <t>471 01 90090</t>
  </si>
  <si>
    <t>471 00 00000</t>
  </si>
  <si>
    <t>Подпрограмма "Развитие дорожной деятельности в Ашапском сельском поселении</t>
  </si>
  <si>
    <t>Содержание по организации библиотечного обслуживания населения</t>
  </si>
  <si>
    <t>482 01 90590</t>
  </si>
  <si>
    <t>0900</t>
  </si>
  <si>
    <t>Здравоохранение</t>
  </si>
  <si>
    <t>0907</t>
  </si>
  <si>
    <t>Санитарно-эпидемиологическое благополучие</t>
  </si>
  <si>
    <t>902 00 2У090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</si>
  <si>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</si>
  <si>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Социальные выплаты гражданам, кроме публичных нормативных социальных выплат</t>
  </si>
  <si>
    <t>320</t>
  </si>
  <si>
    <t>07</t>
  </si>
  <si>
    <t>943</t>
  </si>
  <si>
    <t>Администрация Ординского муниципального района Пермского края</t>
  </si>
  <si>
    <t xml:space="preserve">   1 14 02052 10 0000 410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</si>
  <si>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</si>
  <si>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491 01 88000</t>
  </si>
  <si>
    <t>ПСД "Строительство сетей водоснабжения в д.Щелканка Ординского муниципального района"</t>
  </si>
  <si>
    <t>400</t>
  </si>
  <si>
    <t>Капитальные вложения в объекты государственной (муниципальной) собственности</t>
  </si>
  <si>
    <t>410</t>
  </si>
  <si>
    <t xml:space="preserve">Бюджетные инвестиции </t>
  </si>
  <si>
    <t>492 01 L5550</t>
  </si>
  <si>
    <t>Поддержка муниципальных программ формирования современной городской среды</t>
  </si>
  <si>
    <t>492 01 SP080</t>
  </si>
  <si>
    <t>Софинансирование проектов инициативного бюджетирования</t>
  </si>
  <si>
    <t>492 01 SP060</t>
  </si>
  <si>
    <t>Самообложение</t>
  </si>
  <si>
    <t>481 01 91000</t>
  </si>
  <si>
    <t>Осуществление части полномочий Ашапского сельского поселения по формированию и исполнению бюджета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</si>
  <si>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</si>
  <si>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</si>
  <si>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</si>
  <si>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</si>
  <si>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</si>
  <si>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</si>
  <si>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2 02 25467 10 0000 150</t>
  </si>
  <si>
    <t>Субсидии бюджетам сельских поселений на обеспечение развития и укрепления материально-технической базы домов культуры в населённых пунктах с числом жителей до 50 тысяч человек</t>
  </si>
  <si>
    <t>2 02 15001 10 0000 150</t>
  </si>
  <si>
    <t>2 02 30024 10 0000 150</t>
  </si>
  <si>
    <t>2 02 35118 10 0000 150</t>
  </si>
  <si>
    <t>2 02 40014 10 0000 150</t>
  </si>
  <si>
    <t>2 02 49999 10 0000 150</t>
  </si>
  <si>
    <t>Прочие межбюджетные трансферты бюджетам сельских поселений</t>
  </si>
  <si>
    <t>0113</t>
  </si>
  <si>
    <t>Другие общегосударственные вопросы</t>
  </si>
  <si>
    <t>903 00 90020</t>
  </si>
  <si>
    <t>Содержание и обслуживание казны поселения</t>
  </si>
  <si>
    <t>903 00 90030</t>
  </si>
  <si>
    <t>Оценка недвижимости, признание прав и регулирование отношений по муниципальной собственности</t>
  </si>
  <si>
    <t>903 00 90040</t>
  </si>
  <si>
    <t>Выполнение других обязательств государства</t>
  </si>
  <si>
    <t>471 01 ST040</t>
  </si>
  <si>
    <t xml:space="preserve"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</t>
  </si>
  <si>
    <t>Ремонт дороги в с.Ашап ул.Труда-ул.Рабочая, в д.Щелканка ул.Новая-ул.Набережная, в с.Сосновка ул.Молодёжная-ул.Дружбы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</si>
  <si>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</si>
  <si>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</si>
  <si>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492 01 90280</t>
  </si>
  <si>
    <t>Организация и содержание мест захоронения</t>
  </si>
  <si>
    <t>0700</t>
  </si>
  <si>
    <t>Образование</t>
  </si>
  <si>
    <t>0707</t>
  </si>
  <si>
    <t>Молодёжная политика и оздоровление детей</t>
  </si>
  <si>
    <t>481 01 80180</t>
  </si>
  <si>
    <t>Реализация мероприятий в сфере молодёжной политики и патриотического воспитания</t>
  </si>
  <si>
    <t>481 01 L4670</t>
  </si>
  <si>
    <t>Обеспечение развития и укрепления материально-технической базы муниципальных домов культуры</t>
  </si>
  <si>
    <t>1 01 02020 01 3000 110</t>
  </si>
  <si>
    <t>1 01 02030 01 3000 110</t>
  </si>
  <si>
    <t>1 05 03000 01 2100 110</t>
  </si>
  <si>
    <t>1 06 04011 02 3000 110</t>
  </si>
  <si>
    <t>1 06 06033 10 3000 110</t>
  </si>
  <si>
    <t>1 16 00000 00 0000000</t>
  </si>
  <si>
    <t>ШТРАФЫ, САНКЦИИ, ВОЗМЕЩЕНИЕ УЩЕРБА</t>
  </si>
  <si>
    <t>1 16 33050 10 0000 140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</si>
  <si>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</si>
  <si>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1 16 33050 10 6000 140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</si>
  <si>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</si>
  <si>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901 00 92000</t>
  </si>
  <si>
    <t>Осуществление части полномочий поселений по размещению муниципального заказа</t>
  </si>
  <si>
    <t>13</t>
  </si>
  <si>
    <t>к решению Думы</t>
  </si>
  <si>
    <t>Ординского муниципального округа</t>
  </si>
  <si>
    <t xml:space="preserve">к решению Думы </t>
  </si>
  <si>
    <t>Уточненный годовой план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</si>
  <si>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</si>
  <si>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</si>
  <si>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901 00 2П040</t>
  </si>
  <si>
    <t>471 01 80640</t>
  </si>
  <si>
    <t xml:space="preserve">Содержание автомобильных дорог и искусственных сооружений на них </t>
  </si>
  <si>
    <t>Обустройство скважины № 6163 в д.Щелканка Ординского района Пермского края</t>
  </si>
  <si>
    <t>Строительство сетей водоснабжения в д.Щелканка Ординского муниципального района Пермского края</t>
  </si>
  <si>
    <t>491 01 80550</t>
  </si>
  <si>
    <t>Приобретение и установка скважинного насоса для водозабора в с.Сосновка</t>
  </si>
  <si>
    <t>481 01 2P210</t>
  </si>
  <si>
    <t>ИМТ на компенсацию расходов, связанных с формированием эффективной структуры органов местного самоуправления</t>
  </si>
  <si>
    <t>482 01 96000</t>
  </si>
  <si>
    <t>Осуществление части полномочий поселений по организации библиотечного обслуживания населения, финансирования, комплектования и обеспечение сохранности библиотечных фондов и материально-технического обеспечения библиотек</t>
  </si>
  <si>
    <t>902 00 90360</t>
  </si>
  <si>
    <t>902 00 2C180</t>
  </si>
  <si>
    <t>481 01 00000</t>
  </si>
  <si>
    <t>Основное мероприятие "Развитие культурно-досуговой деятельности и народного творчества"</t>
  </si>
  <si>
    <t>471 01 00000</t>
  </si>
  <si>
    <t>Основное мероприятие «Приведение в нормативное состояние автомобильных дорог в Ашапском сельском поселении»</t>
  </si>
  <si>
    <t>Подпрограмма "Развитие дорожной деятельности в Ашапском сельском поселении"</t>
  </si>
  <si>
    <t>Основное мероприятие "Мероприятия в сфере коммунального хозяйства"</t>
  </si>
  <si>
    <t>491 01 00000</t>
  </si>
  <si>
    <t>Основное мероприятие "Мероприятия в сфере благоустройства"</t>
  </si>
  <si>
    <t>492 01 00000</t>
  </si>
  <si>
    <t>Основное мероприятие «Развитие культурно-досуговой деятельности и народного творчества»</t>
  </si>
  <si>
    <t>Основное мероприятие «Обеспечение деятельности библиотек и развитие библиотечного дела»</t>
  </si>
  <si>
    <t>482 01 00000</t>
  </si>
  <si>
    <t xml:space="preserve">              </t>
  </si>
  <si>
    <t>Приложение 2</t>
  </si>
  <si>
    <t>Отчет об исполнении бюджета Ашапского сельского поселения за 2019 год по доходам по кодам поступлений (группам, подгруппам, статьям видов доходов, аналитическим группам подвидов доходов бюджета),  рублей</t>
  </si>
  <si>
    <t>Отчет об исполнении бюджета Ашапского сельского поселения за 2019 год по разделам и подразделам, целевым статьям и видам расходов классификации расходов</t>
  </si>
  <si>
    <t>рублей</t>
  </si>
  <si>
    <t>Отчет об исполнении бюджета Ашапского сельского поселения за 2019 год по ведомственной структуре расходов</t>
  </si>
  <si>
    <t>Отчет об исполнении бюджета Ашапского сельского поселения за 2019 год по целевым статьям (муниципальным программам и непрограммным направлениям деятельности), группам и подгруппам видов расходов классификации расходов</t>
  </si>
  <si>
    <t>от 25.09.2020 № 151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</si>
</sst>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00"/>
    <numFmt numFmtId="174" formatCode="0.00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"/>
    <numFmt numFmtId="181" formatCode="0.00000"/>
    <numFmt numFmtId="182" formatCode="0.000000"/>
    <numFmt numFmtId="183" formatCode="000000"/>
    <numFmt numFmtId="184" formatCode="_-* #,##0.000_р_._-;\-* #,##0.000_р_._-;_-* &quot;-&quot;??_р_._-;_-@_-"/>
    <numFmt numFmtId="185" formatCode="_-* #,##0.0_р_._-;\-* #,##0.0_р_._-;_-* &quot;-&quot;??_р_._-;_-@_-"/>
    <numFmt numFmtId="186" formatCode="_-* #,##0_р_._-;\-* #,##0_р_._-;_-* &quot;-&quot;??_р_._-;_-@_-"/>
    <numFmt numFmtId="187" formatCode="0.00000000"/>
    <numFmt numFmtId="188" formatCode="0.000000000"/>
    <numFmt numFmtId="189" formatCode="0.0000000000"/>
    <numFmt numFmtId="190" formatCode="0.0000000"/>
    <numFmt numFmtId="191" formatCode="[$-FC19]d\ mmmm\ yyyy\ &quot;г.&quot;"/>
    <numFmt numFmtId="192" formatCode="#,##0.00\ _₽"/>
  </numFmts>
  <fonts count="43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sz val="13"/>
      <name val="Arial Cyr"/>
      <family val="0"/>
    </font>
    <font>
      <sz val="10"/>
      <name val="Arial"/>
      <family val="0"/>
    </font>
    <font>
      <b/>
      <sz val="11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i/>
      <sz val="16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3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1" fontId="1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11" fillId="0" borderId="10" xfId="0" applyFont="1" applyFill="1" applyBorder="1" applyAlignment="1">
      <alignment/>
    </xf>
    <xf numFmtId="0" fontId="0" fillId="0" borderId="0" xfId="55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55" applyFont="1" applyFill="1" applyAlignment="1">
      <alignment horizontal="left"/>
      <protection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7" fillId="0" borderId="0" xfId="0" applyFont="1" applyFill="1" applyAlignment="1">
      <alignment horizontal="left"/>
    </xf>
    <xf numFmtId="172" fontId="1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wrapText="1"/>
    </xf>
    <xf numFmtId="172" fontId="7" fillId="0" borderId="10" xfId="0" applyNumberFormat="1" applyFont="1" applyFill="1" applyBorder="1" applyAlignment="1">
      <alignment horizontal="center" vertical="justify" wrapText="1"/>
    </xf>
    <xf numFmtId="49" fontId="17" fillId="0" borderId="10" xfId="0" applyNumberFormat="1" applyFont="1" applyFill="1" applyBorder="1" applyAlignment="1">
      <alignment horizontal="center" vertical="justify" wrapText="1"/>
    </xf>
    <xf numFmtId="49" fontId="17" fillId="0" borderId="10" xfId="0" applyNumberFormat="1" applyFont="1" applyBorder="1" applyAlignment="1">
      <alignment horizontal="center" vertical="justify" wrapText="1"/>
    </xf>
    <xf numFmtId="49" fontId="17" fillId="0" borderId="10" xfId="0" applyNumberFormat="1" applyFont="1" applyFill="1" applyBorder="1" applyAlignment="1">
      <alignment wrapText="1"/>
    </xf>
    <xf numFmtId="0" fontId="17" fillId="0" borderId="10" xfId="0" applyFont="1" applyBorder="1" applyAlignment="1">
      <alignment horizontal="center"/>
    </xf>
    <xf numFmtId="49" fontId="17" fillId="0" borderId="11" xfId="0" applyNumberFormat="1" applyFont="1" applyFill="1" applyBorder="1" applyAlignment="1">
      <alignment horizontal="center" vertical="justify" wrapText="1"/>
    </xf>
    <xf numFmtId="49" fontId="17" fillId="0" borderId="11" xfId="0" applyNumberFormat="1" applyFont="1" applyBorder="1" applyAlignment="1">
      <alignment horizontal="center" vertical="justify" wrapText="1"/>
    </xf>
    <xf numFmtId="49" fontId="7" fillId="0" borderId="10" xfId="0" applyNumberFormat="1" applyFont="1" applyBorder="1" applyAlignment="1">
      <alignment horizontal="center" vertical="justify"/>
    </xf>
    <xf numFmtId="49" fontId="7" fillId="0" borderId="10" xfId="0" applyNumberFormat="1" applyFont="1" applyBorder="1" applyAlignment="1">
      <alignment horizontal="left" vertical="center" wrapText="1"/>
    </xf>
    <xf numFmtId="49" fontId="17" fillId="0" borderId="10" xfId="0" applyNumberFormat="1" applyFont="1" applyBorder="1" applyAlignment="1">
      <alignment horizontal="center" vertical="justify"/>
    </xf>
    <xf numFmtId="0" fontId="17" fillId="0" borderId="1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vertical="justify" wrapText="1"/>
    </xf>
    <xf numFmtId="49" fontId="12" fillId="0" borderId="10" xfId="0" applyNumberFormat="1" applyFont="1" applyFill="1" applyBorder="1" applyAlignment="1">
      <alignment horizontal="center" vertical="justify"/>
    </xf>
    <xf numFmtId="49" fontId="11" fillId="0" borderId="10" xfId="0" applyNumberFormat="1" applyFont="1" applyFill="1" applyBorder="1" applyAlignment="1">
      <alignment horizontal="center" vertical="justify"/>
    </xf>
    <xf numFmtId="49" fontId="11" fillId="0" borderId="10" xfId="0" applyNumberFormat="1" applyFont="1" applyFill="1" applyBorder="1" applyAlignment="1">
      <alignment horizontal="center" vertical="justify" wrapText="1"/>
    </xf>
    <xf numFmtId="49" fontId="11" fillId="0" borderId="11" xfId="0" applyNumberFormat="1" applyFont="1" applyFill="1" applyBorder="1" applyAlignment="1">
      <alignment horizontal="center" vertical="justify" wrapText="1"/>
    </xf>
    <xf numFmtId="49" fontId="12" fillId="0" borderId="10" xfId="0" applyNumberFormat="1" applyFont="1" applyFill="1" applyBorder="1" applyAlignment="1">
      <alignment horizontal="center" vertical="justify" wrapText="1"/>
    </xf>
    <xf numFmtId="0" fontId="11" fillId="0" borderId="10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2" fontId="7" fillId="0" borderId="10" xfId="0" applyNumberFormat="1" applyFont="1" applyFill="1" applyBorder="1" applyAlignment="1">
      <alignment horizontal="center" vertical="justify" wrapText="1"/>
    </xf>
    <xf numFmtId="0" fontId="18" fillId="0" borderId="0" xfId="55" applyFont="1">
      <alignment/>
      <protection/>
    </xf>
    <xf numFmtId="0" fontId="18" fillId="0" borderId="0" xfId="55" applyFont="1" applyAlignment="1">
      <alignment horizontal="center"/>
      <protection/>
    </xf>
    <xf numFmtId="0" fontId="19" fillId="0" borderId="0" xfId="55" applyFont="1" applyAlignment="1">
      <alignment horizontal="center"/>
      <protection/>
    </xf>
    <xf numFmtId="0" fontId="18" fillId="0" borderId="0" xfId="55" applyFont="1" applyFill="1" applyAlignment="1">
      <alignment horizontal="right"/>
      <protection/>
    </xf>
    <xf numFmtId="0" fontId="18" fillId="0" borderId="0" xfId="55" applyFont="1" applyFill="1" applyAlignment="1">
      <alignment horizontal="left"/>
      <protection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10" xfId="54" applyFont="1" applyBorder="1" applyAlignment="1">
      <alignment horizontal="center" vertical="center" wrapText="1"/>
      <protection/>
    </xf>
    <xf numFmtId="0" fontId="18" fillId="0" borderId="10" xfId="0" applyFont="1" applyBorder="1" applyAlignment="1">
      <alignment horizontal="center" vertical="center" wrapText="1"/>
    </xf>
    <xf numFmtId="173" fontId="20" fillId="0" borderId="10" xfId="0" applyNumberFormat="1" applyFont="1" applyBorder="1" applyAlignment="1">
      <alignment vertical="top"/>
    </xf>
    <xf numFmtId="0" fontId="20" fillId="0" borderId="10" xfId="0" applyFont="1" applyBorder="1" applyAlignment="1">
      <alignment horizontal="left" vertical="top"/>
    </xf>
    <xf numFmtId="0" fontId="20" fillId="0" borderId="10" xfId="0" applyFont="1" applyBorder="1" applyAlignment="1">
      <alignment horizontal="left" vertical="top" wrapText="1"/>
    </xf>
    <xf numFmtId="172" fontId="20" fillId="0" borderId="10" xfId="0" applyNumberFormat="1" applyFont="1" applyBorder="1" applyAlignment="1">
      <alignment horizontal="center" vertical="top"/>
    </xf>
    <xf numFmtId="173" fontId="18" fillId="0" borderId="10" xfId="0" applyNumberFormat="1" applyFont="1" applyBorder="1" applyAlignment="1">
      <alignment vertical="top"/>
    </xf>
    <xf numFmtId="0" fontId="18" fillId="0" borderId="10" xfId="0" applyFont="1" applyBorder="1" applyAlignment="1">
      <alignment horizontal="left" vertical="top"/>
    </xf>
    <xf numFmtId="0" fontId="18" fillId="0" borderId="10" xfId="0" applyFont="1" applyBorder="1" applyAlignment="1">
      <alignment horizontal="left" vertical="top" wrapText="1"/>
    </xf>
    <xf numFmtId="172" fontId="18" fillId="0" borderId="10" xfId="0" applyNumberFormat="1" applyFont="1" applyBorder="1" applyAlignment="1">
      <alignment horizontal="center" vertical="top"/>
    </xf>
    <xf numFmtId="49" fontId="18" fillId="0" borderId="10" xfId="0" applyNumberFormat="1" applyFont="1" applyBorder="1" applyAlignment="1">
      <alignment horizontal="right" vertical="top"/>
    </xf>
    <xf numFmtId="0" fontId="18" fillId="0" borderId="10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vertical="justify"/>
    </xf>
    <xf numFmtId="0" fontId="18" fillId="0" borderId="10" xfId="0" applyFont="1" applyBorder="1" applyAlignment="1">
      <alignment wrapText="1"/>
    </xf>
    <xf numFmtId="0" fontId="20" fillId="0" borderId="10" xfId="0" applyFont="1" applyBorder="1" applyAlignment="1">
      <alignment vertical="justify"/>
    </xf>
    <xf numFmtId="0" fontId="20" fillId="0" borderId="10" xfId="0" applyFont="1" applyBorder="1" applyAlignment="1">
      <alignment vertical="justify" wrapText="1"/>
    </xf>
    <xf numFmtId="0" fontId="18" fillId="0" borderId="10" xfId="0" applyFont="1" applyBorder="1" applyAlignment="1">
      <alignment vertical="justify" wrapText="1"/>
    </xf>
    <xf numFmtId="49" fontId="18" fillId="0" borderId="10" xfId="0" applyNumberFormat="1" applyFont="1" applyBorder="1" applyAlignment="1">
      <alignment horizontal="left" vertical="top"/>
    </xf>
    <xf numFmtId="0" fontId="18" fillId="0" borderId="10" xfId="0" applyNumberFormat="1" applyFont="1" applyBorder="1" applyAlignment="1">
      <alignment horizontal="left" vertical="top" wrapText="1"/>
    </xf>
    <xf numFmtId="0" fontId="18" fillId="0" borderId="0" xfId="55" applyFont="1" applyAlignment="1">
      <alignment horizontal="right"/>
      <protection/>
    </xf>
    <xf numFmtId="0" fontId="19" fillId="0" borderId="0" xfId="55" applyFont="1">
      <alignment/>
      <protection/>
    </xf>
    <xf numFmtId="2" fontId="17" fillId="0" borderId="10" xfId="0" applyNumberFormat="1" applyFont="1" applyFill="1" applyBorder="1" applyAlignment="1">
      <alignment horizontal="center" vertical="justify" wrapText="1"/>
    </xf>
    <xf numFmtId="0" fontId="20" fillId="0" borderId="10" xfId="0" applyFont="1" applyBorder="1" applyAlignment="1">
      <alignment horizontal="justify" vertical="top"/>
    </xf>
    <xf numFmtId="0" fontId="18" fillId="0" borderId="10" xfId="0" applyFont="1" applyBorder="1" applyAlignment="1">
      <alignment horizontal="justify" vertical="top" wrapText="1"/>
    </xf>
    <xf numFmtId="0" fontId="18" fillId="0" borderId="12" xfId="0" applyFont="1" applyBorder="1" applyAlignment="1">
      <alignment horizontal="justify" vertical="top" wrapText="1"/>
    </xf>
    <xf numFmtId="0" fontId="18" fillId="0" borderId="0" xfId="0" applyFont="1" applyAlignment="1">
      <alignment horizontal="justify" vertical="top" wrapText="1"/>
    </xf>
    <xf numFmtId="0" fontId="20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top" wrapText="1"/>
    </xf>
    <xf numFmtId="49" fontId="18" fillId="0" borderId="10" xfId="0" applyNumberFormat="1" applyFont="1" applyBorder="1" applyAlignment="1">
      <alignment horizontal="right" vertical="justify"/>
    </xf>
    <xf numFmtId="173" fontId="18" fillId="0" borderId="10" xfId="0" applyNumberFormat="1" applyFont="1" applyBorder="1" applyAlignment="1">
      <alignment vertical="top"/>
    </xf>
    <xf numFmtId="0" fontId="18" fillId="0" borderId="10" xfId="0" applyFont="1" applyBorder="1" applyAlignment="1">
      <alignment horizontal="justify" vertical="top" wrapText="1"/>
    </xf>
    <xf numFmtId="0" fontId="18" fillId="0" borderId="10" xfId="0" applyFont="1" applyBorder="1" applyAlignment="1">
      <alignment horizontal="left" vertical="center" wrapText="1"/>
    </xf>
    <xf numFmtId="0" fontId="18" fillId="0" borderId="13" xfId="0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173" fontId="18" fillId="0" borderId="12" xfId="0" applyNumberFormat="1" applyFont="1" applyBorder="1" applyAlignment="1">
      <alignment vertical="top"/>
    </xf>
    <xf numFmtId="0" fontId="18" fillId="0" borderId="12" xfId="0" applyFont="1" applyBorder="1" applyAlignment="1">
      <alignment horizontal="left" vertical="top" wrapText="1"/>
    </xf>
    <xf numFmtId="0" fontId="18" fillId="0" borderId="13" xfId="0" applyFont="1" applyBorder="1" applyAlignment="1">
      <alignment horizontal="justify" vertical="top" wrapText="1"/>
    </xf>
    <xf numFmtId="2" fontId="20" fillId="0" borderId="10" xfId="0" applyNumberFormat="1" applyFont="1" applyBorder="1" applyAlignment="1">
      <alignment horizontal="center" vertical="top"/>
    </xf>
    <xf numFmtId="2" fontId="18" fillId="0" borderId="10" xfId="0" applyNumberFormat="1" applyFont="1" applyBorder="1" applyAlignment="1">
      <alignment horizontal="center" vertical="top"/>
    </xf>
    <xf numFmtId="2" fontId="18" fillId="0" borderId="10" xfId="0" applyNumberFormat="1" applyFont="1" applyBorder="1" applyAlignment="1">
      <alignment horizontal="center" vertical="justify"/>
    </xf>
    <xf numFmtId="2" fontId="20" fillId="0" borderId="10" xfId="0" applyNumberFormat="1" applyFont="1" applyBorder="1" applyAlignment="1">
      <alignment horizontal="center" vertical="justify"/>
    </xf>
    <xf numFmtId="2" fontId="18" fillId="0" borderId="10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17" fillId="0" borderId="10" xfId="0" applyFont="1" applyBorder="1" applyAlignment="1">
      <alignment horizontal="left" vertical="top" wrapText="1"/>
    </xf>
    <xf numFmtId="49" fontId="17" fillId="0" borderId="10" xfId="0" applyNumberFormat="1" applyFont="1" applyFill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49" fontId="17" fillId="0" borderId="10" xfId="0" applyNumberFormat="1" applyFont="1" applyBorder="1" applyAlignment="1">
      <alignment horizontal="left" vertical="top" wrapText="1"/>
    </xf>
    <xf numFmtId="49" fontId="17" fillId="0" borderId="10" xfId="0" applyNumberFormat="1" applyFont="1" applyBorder="1" applyAlignment="1">
      <alignment vertical="top" wrapText="1"/>
    </xf>
    <xf numFmtId="49" fontId="17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vertical="top" wrapText="1"/>
    </xf>
    <xf numFmtId="49" fontId="17" fillId="0" borderId="14" xfId="0" applyNumberFormat="1" applyFont="1" applyFill="1" applyBorder="1" applyAlignment="1">
      <alignment vertical="top" wrapText="1"/>
    </xf>
    <xf numFmtId="49" fontId="7" fillId="0" borderId="14" xfId="0" applyNumberFormat="1" applyFont="1" applyBorder="1" applyAlignment="1">
      <alignment horizontal="left" vertical="top" wrapText="1"/>
    </xf>
    <xf numFmtId="49" fontId="17" fillId="0" borderId="10" xfId="0" applyNumberFormat="1" applyFont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/>
    </xf>
    <xf numFmtId="0" fontId="17" fillId="0" borderId="10" xfId="0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49" fontId="1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/>
    </xf>
    <xf numFmtId="49" fontId="17" fillId="0" borderId="10" xfId="0" applyNumberFormat="1" applyFont="1" applyBorder="1" applyAlignment="1">
      <alignment/>
    </xf>
    <xf numFmtId="49" fontId="7" fillId="0" borderId="10" xfId="0" applyNumberFormat="1" applyFont="1" applyFill="1" applyBorder="1" applyAlignment="1">
      <alignment horizontal="center" vertical="justify"/>
    </xf>
    <xf numFmtId="0" fontId="7" fillId="0" borderId="10" xfId="0" applyFont="1" applyFill="1" applyBorder="1" applyAlignment="1">
      <alignment horizontal="left" vertical="justify"/>
    </xf>
    <xf numFmtId="49" fontId="17" fillId="0" borderId="10" xfId="0" applyNumberFormat="1" applyFont="1" applyFill="1" applyBorder="1" applyAlignment="1">
      <alignment horizontal="center" vertical="justify"/>
    </xf>
    <xf numFmtId="0" fontId="17" fillId="0" borderId="10" xfId="0" applyFont="1" applyFill="1" applyBorder="1" applyAlignment="1">
      <alignment horizontal="left" vertical="justify" wrapText="1"/>
    </xf>
    <xf numFmtId="0" fontId="17" fillId="0" borderId="10" xfId="0" applyFont="1" applyFill="1" applyBorder="1" applyAlignment="1">
      <alignment horizontal="left" vertical="center" wrapText="1"/>
    </xf>
    <xf numFmtId="49" fontId="17" fillId="0" borderId="10" xfId="0" applyNumberFormat="1" applyFont="1" applyFill="1" applyBorder="1" applyAlignment="1">
      <alignment horizontal="left" vertical="justify" wrapText="1"/>
    </xf>
    <xf numFmtId="0" fontId="17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0" fontId="17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horizontal="center" vertical="justify"/>
    </xf>
    <xf numFmtId="49" fontId="17" fillId="0" borderId="11" xfId="0" applyNumberFormat="1" applyFont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vertical="justify" wrapText="1"/>
    </xf>
    <xf numFmtId="49" fontId="7" fillId="0" borderId="14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justify" wrapText="1"/>
    </xf>
    <xf numFmtId="49" fontId="21" fillId="0" borderId="10" xfId="0" applyNumberFormat="1" applyFont="1" applyFill="1" applyBorder="1" applyAlignment="1">
      <alignment horizontal="center" vertical="justify" wrapText="1"/>
    </xf>
    <xf numFmtId="49" fontId="21" fillId="0" borderId="10" xfId="0" applyNumberFormat="1" applyFont="1" applyBorder="1" applyAlignment="1">
      <alignment horizontal="center" vertical="justify" wrapText="1"/>
    </xf>
    <xf numFmtId="0" fontId="21" fillId="0" borderId="10" xfId="0" applyFont="1" applyBorder="1" applyAlignment="1">
      <alignment horizontal="left" vertical="top" wrapText="1"/>
    </xf>
    <xf numFmtId="2" fontId="21" fillId="0" borderId="10" xfId="0" applyNumberFormat="1" applyFont="1" applyFill="1" applyBorder="1" applyAlignment="1">
      <alignment horizontal="center" vertical="justify" wrapText="1"/>
    </xf>
    <xf numFmtId="49" fontId="21" fillId="0" borderId="10" xfId="0" applyNumberFormat="1" applyFont="1" applyFill="1" applyBorder="1" applyAlignment="1">
      <alignment vertical="top" wrapText="1"/>
    </xf>
    <xf numFmtId="49" fontId="21" fillId="0" borderId="10" xfId="0" applyNumberFormat="1" applyFont="1" applyFill="1" applyBorder="1" applyAlignment="1">
      <alignment horizontal="center" vertical="top" wrapText="1"/>
    </xf>
    <xf numFmtId="49" fontId="21" fillId="0" borderId="10" xfId="0" applyNumberFormat="1" applyFont="1" applyBorder="1" applyAlignment="1">
      <alignment horizontal="center"/>
    </xf>
    <xf numFmtId="49" fontId="21" fillId="0" borderId="10" xfId="0" applyNumberFormat="1" applyFont="1" applyBorder="1" applyAlignment="1">
      <alignment/>
    </xf>
    <xf numFmtId="49" fontId="21" fillId="0" borderId="11" xfId="0" applyNumberFormat="1" applyFont="1" applyBorder="1" applyAlignment="1">
      <alignment horizontal="center" vertical="justify" wrapText="1"/>
    </xf>
    <xf numFmtId="49" fontId="21" fillId="0" borderId="10" xfId="0" applyNumberFormat="1" applyFont="1" applyBorder="1" applyAlignment="1">
      <alignment horizontal="center" vertical="top" wrapText="1"/>
    </xf>
    <xf numFmtId="49" fontId="21" fillId="0" borderId="10" xfId="0" applyNumberFormat="1" applyFont="1" applyBorder="1" applyAlignment="1">
      <alignment vertical="top" wrapText="1"/>
    </xf>
    <xf numFmtId="49" fontId="21" fillId="0" borderId="14" xfId="0" applyNumberFormat="1" applyFont="1" applyBorder="1" applyAlignment="1">
      <alignment horizontal="left" vertical="top" wrapText="1"/>
    </xf>
    <xf numFmtId="49" fontId="21" fillId="0" borderId="10" xfId="0" applyNumberFormat="1" applyFont="1" applyBorder="1" applyAlignment="1">
      <alignment horizontal="left" vertical="top" wrapText="1"/>
    </xf>
    <xf numFmtId="2" fontId="7" fillId="0" borderId="10" xfId="0" applyNumberFormat="1" applyFont="1" applyFill="1" applyBorder="1" applyAlignment="1">
      <alignment horizontal="center" vertical="justify"/>
    </xf>
    <xf numFmtId="2" fontId="17" fillId="0" borderId="10" xfId="0" applyNumberFormat="1" applyFont="1" applyFill="1" applyBorder="1" applyAlignment="1">
      <alignment horizontal="center" vertical="justify"/>
    </xf>
    <xf numFmtId="0" fontId="17" fillId="0" borderId="10" xfId="0" applyFont="1" applyFill="1" applyBorder="1" applyAlignment="1">
      <alignment horizontal="left" vertical="top" wrapText="1"/>
    </xf>
    <xf numFmtId="49" fontId="21" fillId="0" borderId="10" xfId="0" applyNumberFormat="1" applyFont="1" applyFill="1" applyBorder="1" applyAlignment="1">
      <alignment horizontal="left" vertical="justify" wrapText="1"/>
    </xf>
    <xf numFmtId="0" fontId="21" fillId="0" borderId="10" xfId="0" applyFont="1" applyFill="1" applyBorder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justify" wrapText="1"/>
    </xf>
    <xf numFmtId="49" fontId="13" fillId="0" borderId="11" xfId="0" applyNumberFormat="1" applyFont="1" applyFill="1" applyBorder="1" applyAlignment="1">
      <alignment horizontal="center" vertical="justify" wrapText="1"/>
    </xf>
    <xf numFmtId="49" fontId="13" fillId="0" borderId="10" xfId="0" applyNumberFormat="1" applyFont="1" applyFill="1" applyBorder="1" applyAlignment="1">
      <alignment horizontal="center" vertical="justify" wrapText="1"/>
    </xf>
    <xf numFmtId="49" fontId="21" fillId="0" borderId="10" xfId="0" applyNumberFormat="1" applyFont="1" applyFill="1" applyBorder="1" applyAlignment="1">
      <alignment wrapText="1"/>
    </xf>
    <xf numFmtId="0" fontId="21" fillId="0" borderId="10" xfId="0" applyFont="1" applyFill="1" applyBorder="1" applyAlignment="1">
      <alignment wrapText="1"/>
    </xf>
    <xf numFmtId="49" fontId="21" fillId="0" borderId="14" xfId="0" applyNumberFormat="1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vertical="top" wrapText="1"/>
    </xf>
    <xf numFmtId="49" fontId="17" fillId="0" borderId="10" xfId="0" applyNumberFormat="1" applyFont="1" applyFill="1" applyBorder="1" applyAlignment="1">
      <alignment horizontal="center" wrapText="1"/>
    </xf>
    <xf numFmtId="0" fontId="17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7" fillId="0" borderId="14" xfId="0" applyNumberFormat="1" applyFont="1" applyFill="1" applyBorder="1" applyAlignment="1">
      <alignment horizontal="left" vertical="top" wrapText="1"/>
    </xf>
    <xf numFmtId="49" fontId="21" fillId="0" borderId="10" xfId="0" applyNumberFormat="1" applyFont="1" applyFill="1" applyBorder="1" applyAlignment="1">
      <alignment horizontal="left" vertical="top" wrapText="1"/>
    </xf>
    <xf numFmtId="0" fontId="17" fillId="0" borderId="10" xfId="0" applyFont="1" applyBorder="1" applyAlignment="1">
      <alignment vertical="top"/>
    </xf>
    <xf numFmtId="3" fontId="17" fillId="0" borderId="10" xfId="0" applyNumberFormat="1" applyFont="1" applyFill="1" applyBorder="1" applyAlignment="1">
      <alignment horizontal="center" vertical="top" wrapText="1"/>
    </xf>
    <xf numFmtId="49" fontId="21" fillId="0" borderId="14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23" fillId="0" borderId="10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top"/>
    </xf>
    <xf numFmtId="0" fontId="18" fillId="24" borderId="12" xfId="0" applyFont="1" applyFill="1" applyBorder="1" applyAlignment="1">
      <alignment horizontal="center" vertical="top"/>
    </xf>
    <xf numFmtId="0" fontId="18" fillId="24" borderId="12" xfId="0" applyNumberFormat="1" applyFont="1" applyFill="1" applyBorder="1" applyAlignment="1">
      <alignment horizontal="left" vertical="top" wrapText="1"/>
    </xf>
    <xf numFmtId="49" fontId="18" fillId="0" borderId="10" xfId="0" applyNumberFormat="1" applyFont="1" applyFill="1" applyBorder="1" applyAlignment="1">
      <alignment horizontal="center" vertical="top"/>
    </xf>
    <xf numFmtId="0" fontId="18" fillId="0" borderId="0" xfId="55" applyFont="1" applyAlignment="1">
      <alignment vertical="center"/>
      <protection/>
    </xf>
    <xf numFmtId="172" fontId="17" fillId="0" borderId="10" xfId="0" applyNumberFormat="1" applyFont="1" applyFill="1" applyBorder="1" applyAlignment="1">
      <alignment horizontal="center" vertical="justify" wrapText="1"/>
    </xf>
    <xf numFmtId="0" fontId="18" fillId="0" borderId="10" xfId="0" applyFont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justify"/>
    </xf>
    <xf numFmtId="49" fontId="7" fillId="0" borderId="11" xfId="0" applyNumberFormat="1" applyFont="1" applyFill="1" applyBorder="1" applyAlignment="1">
      <alignment horizontal="center" vertical="justify"/>
    </xf>
    <xf numFmtId="0" fontId="18" fillId="0" borderId="13" xfId="0" applyNumberFormat="1" applyFont="1" applyBorder="1" applyAlignment="1">
      <alignment horizontal="justify" vertical="top" wrapText="1"/>
    </xf>
    <xf numFmtId="0" fontId="20" fillId="0" borderId="13" xfId="0" applyFont="1" applyBorder="1" applyAlignment="1">
      <alignment horizontal="justify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/>
    </xf>
    <xf numFmtId="0" fontId="18" fillId="0" borderId="12" xfId="0" applyFont="1" applyBorder="1" applyAlignment="1">
      <alignment horizontal="center" vertical="top"/>
    </xf>
    <xf numFmtId="49" fontId="18" fillId="0" borderId="10" xfId="0" applyNumberFormat="1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top"/>
    </xf>
    <xf numFmtId="0" fontId="20" fillId="0" borderId="10" xfId="0" applyFont="1" applyBorder="1" applyAlignment="1">
      <alignment horizontal="center" vertical="top"/>
    </xf>
    <xf numFmtId="0" fontId="17" fillId="0" borderId="10" xfId="0" applyFont="1" applyBorder="1" applyAlignment="1">
      <alignment horizontal="center" vertical="justify"/>
    </xf>
    <xf numFmtId="0" fontId="8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left" vertical="justify"/>
    </xf>
    <xf numFmtId="49" fontId="17" fillId="24" borderId="10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justify"/>
    </xf>
    <xf numFmtId="49" fontId="17" fillId="0" borderId="10" xfId="0" applyNumberFormat="1" applyFont="1" applyBorder="1" applyAlignment="1" applyProtection="1">
      <alignment horizontal="justify" vertical="center" wrapText="1"/>
      <protection/>
    </xf>
    <xf numFmtId="0" fontId="17" fillId="0" borderId="10" xfId="0" applyFont="1" applyFill="1" applyBorder="1" applyAlignment="1">
      <alignment horizontal="left" vertical="justify"/>
    </xf>
    <xf numFmtId="49" fontId="21" fillId="0" borderId="10" xfId="0" applyNumberFormat="1" applyFont="1" applyBorder="1" applyAlignment="1">
      <alignment horizontal="center" vertical="top"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172" fontId="21" fillId="0" borderId="10" xfId="0" applyNumberFormat="1" applyFont="1" applyFill="1" applyBorder="1" applyAlignment="1">
      <alignment horizontal="center" vertical="justify" wrapText="1"/>
    </xf>
    <xf numFmtId="0" fontId="21" fillId="0" borderId="10" xfId="0" applyFont="1" applyBorder="1" applyAlignment="1">
      <alignment horizontal="left" vertical="justify"/>
    </xf>
    <xf numFmtId="0" fontId="7" fillId="0" borderId="10" xfId="0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0" fontId="21" fillId="0" borderId="10" xfId="0" applyFont="1" applyFill="1" applyBorder="1" applyAlignment="1">
      <alignment horizontal="left" vertical="justify" wrapText="1"/>
    </xf>
    <xf numFmtId="0" fontId="21" fillId="0" borderId="0" xfId="0" applyFont="1" applyAlignment="1">
      <alignment vertical="top"/>
    </xf>
    <xf numFmtId="0" fontId="17" fillId="0" borderId="0" xfId="0" applyFont="1" applyFill="1" applyAlignment="1">
      <alignment horizontal="left" vertical="center"/>
    </xf>
    <xf numFmtId="0" fontId="17" fillId="0" borderId="0" xfId="55" applyFont="1" applyFill="1" applyAlignment="1">
      <alignment horizontal="left" vertical="center"/>
      <protection/>
    </xf>
    <xf numFmtId="173" fontId="20" fillId="0" borderId="10" xfId="0" applyNumberFormat="1" applyFont="1" applyBorder="1" applyAlignment="1">
      <alignment horizontal="right" vertical="top"/>
    </xf>
    <xf numFmtId="173" fontId="18" fillId="0" borderId="10" xfId="0" applyNumberFormat="1" applyFont="1" applyBorder="1" applyAlignment="1">
      <alignment horizontal="right" vertical="top"/>
    </xf>
    <xf numFmtId="0" fontId="18" fillId="0" borderId="10" xfId="0" applyFont="1" applyFill="1" applyBorder="1" applyAlignment="1">
      <alignment horizontal="center" vertical="top"/>
    </xf>
    <xf numFmtId="192" fontId="20" fillId="0" borderId="10" xfId="0" applyNumberFormat="1" applyFont="1" applyBorder="1" applyAlignment="1">
      <alignment horizontal="center" vertical="top"/>
    </xf>
    <xf numFmtId="192" fontId="18" fillId="0" borderId="10" xfId="0" applyNumberFormat="1" applyFont="1" applyBorder="1" applyAlignment="1">
      <alignment horizontal="center" vertical="top"/>
    </xf>
    <xf numFmtId="0" fontId="18" fillId="0" borderId="12" xfId="0" applyFont="1" applyFill="1" applyBorder="1" applyAlignment="1">
      <alignment horizontal="center" vertical="top"/>
    </xf>
    <xf numFmtId="0" fontId="18" fillId="0" borderId="12" xfId="0" applyNumberFormat="1" applyFont="1" applyFill="1" applyBorder="1" applyAlignment="1">
      <alignment horizontal="left" vertical="top" wrapText="1"/>
    </xf>
    <xf numFmtId="192" fontId="18" fillId="0" borderId="10" xfId="0" applyNumberFormat="1" applyFont="1" applyFill="1" applyBorder="1" applyAlignment="1">
      <alignment horizontal="center" vertical="top"/>
    </xf>
    <xf numFmtId="173" fontId="18" fillId="0" borderId="10" xfId="53" applyNumberFormat="1" applyFont="1" applyBorder="1" applyAlignment="1">
      <alignment horizontal="right" vertical="top"/>
      <protection/>
    </xf>
    <xf numFmtId="49" fontId="17" fillId="0" borderId="11" xfId="0" applyNumberFormat="1" applyFont="1" applyFill="1" applyBorder="1" applyAlignment="1">
      <alignment horizontal="center" vertical="top" wrapText="1"/>
    </xf>
    <xf numFmtId="49" fontId="17" fillId="24" borderId="10" xfId="0" applyNumberFormat="1" applyFont="1" applyFill="1" applyBorder="1" applyAlignment="1">
      <alignment vertical="top" wrapText="1"/>
    </xf>
    <xf numFmtId="49" fontId="17" fillId="0" borderId="11" xfId="0" applyNumberFormat="1" applyFont="1" applyFill="1" applyBorder="1" applyAlignment="1">
      <alignment wrapText="1"/>
    </xf>
    <xf numFmtId="4" fontId="17" fillId="0" borderId="10" xfId="0" applyNumberFormat="1" applyFont="1" applyFill="1" applyBorder="1" applyAlignment="1">
      <alignment horizontal="center" vertical="justify" wrapText="1"/>
    </xf>
    <xf numFmtId="49" fontId="17" fillId="24" borderId="10" xfId="0" applyNumberFormat="1" applyFont="1" applyFill="1" applyBorder="1" applyAlignment="1">
      <alignment horizontal="center" vertical="justify" wrapText="1"/>
    </xf>
    <xf numFmtId="0" fontId="17" fillId="0" borderId="14" xfId="0" applyFont="1" applyBorder="1" applyAlignment="1">
      <alignment horizontal="left" vertical="top" wrapText="1"/>
    </xf>
    <xf numFmtId="49" fontId="7" fillId="0" borderId="14" xfId="0" applyNumberFormat="1" applyFont="1" applyFill="1" applyBorder="1" applyAlignment="1">
      <alignment horizontal="left" vertical="justify" wrapText="1"/>
    </xf>
    <xf numFmtId="4" fontId="7" fillId="0" borderId="10" xfId="0" applyNumberFormat="1" applyFont="1" applyFill="1" applyBorder="1" applyAlignment="1">
      <alignment horizontal="center" vertical="justify" wrapText="1"/>
    </xf>
    <xf numFmtId="49" fontId="17" fillId="0" borderId="14" xfId="0" applyNumberFormat="1" applyFont="1" applyFill="1" applyBorder="1" applyAlignment="1">
      <alignment horizontal="left" vertical="justify" wrapText="1"/>
    </xf>
    <xf numFmtId="49" fontId="17" fillId="0" borderId="14" xfId="0" applyNumberFormat="1" applyFont="1" applyFill="1" applyBorder="1" applyAlignment="1">
      <alignment horizontal="left" vertical="top" wrapText="1"/>
    </xf>
    <xf numFmtId="0" fontId="24" fillId="0" borderId="0" xfId="0" applyFont="1" applyAlignment="1">
      <alignment vertical="top"/>
    </xf>
    <xf numFmtId="0" fontId="18" fillId="0" borderId="0" xfId="0" applyFont="1" applyAlignment="1">
      <alignment horizontal="center" vertical="top"/>
    </xf>
    <xf numFmtId="49" fontId="21" fillId="24" borderId="10" xfId="0" applyNumberFormat="1" applyFont="1" applyFill="1" applyBorder="1" applyAlignment="1">
      <alignment horizontal="left" vertical="top" wrapText="1"/>
    </xf>
    <xf numFmtId="0" fontId="42" fillId="0" borderId="0" xfId="0" applyFont="1" applyAlignment="1">
      <alignment vertical="top" wrapText="1"/>
    </xf>
    <xf numFmtId="2" fontId="18" fillId="24" borderId="10" xfId="0" applyNumberFormat="1" applyFont="1" applyFill="1" applyBorder="1" applyAlignment="1">
      <alignment horizontal="center" vertical="top"/>
    </xf>
    <xf numFmtId="49" fontId="17" fillId="0" borderId="10" xfId="0" applyNumberFormat="1" applyFont="1" applyBorder="1" applyAlignment="1">
      <alignment horizontal="center" vertical="top"/>
    </xf>
    <xf numFmtId="4" fontId="17" fillId="0" borderId="10" xfId="0" applyNumberFormat="1" applyFont="1" applyBorder="1" applyAlignment="1">
      <alignment horizontal="center" vertical="justify" wrapText="1"/>
    </xf>
    <xf numFmtId="4" fontId="17" fillId="0" borderId="10" xfId="0" applyNumberFormat="1" applyFont="1" applyBorder="1" applyAlignment="1">
      <alignment horizontal="center" vertical="justify"/>
    </xf>
    <xf numFmtId="4" fontId="7" fillId="0" borderId="10" xfId="0" applyNumberFormat="1" applyFont="1" applyBorder="1" applyAlignment="1">
      <alignment horizontal="center" vertical="justify" wrapText="1"/>
    </xf>
    <xf numFmtId="4" fontId="21" fillId="0" borderId="10" xfId="0" applyNumberFormat="1" applyFont="1" applyBorder="1" applyAlignment="1">
      <alignment horizontal="center" vertical="justify" wrapText="1"/>
    </xf>
    <xf numFmtId="4" fontId="21" fillId="0" borderId="10" xfId="0" applyNumberFormat="1" applyFont="1" applyFill="1" applyBorder="1" applyAlignment="1">
      <alignment horizontal="center" vertical="justify" wrapText="1"/>
    </xf>
    <xf numFmtId="4" fontId="17" fillId="0" borderId="10" xfId="63" applyNumberFormat="1" applyFont="1" applyBorder="1" applyAlignment="1">
      <alignment horizontal="center" vertical="justify" wrapText="1"/>
    </xf>
    <xf numFmtId="4" fontId="7" fillId="0" borderId="14" xfId="63" applyNumberFormat="1" applyFont="1" applyBorder="1" applyAlignment="1">
      <alignment horizontal="center" vertical="justify" wrapText="1"/>
    </xf>
    <xf numFmtId="4" fontId="17" fillId="0" borderId="14" xfId="63" applyNumberFormat="1" applyFont="1" applyBorder="1" applyAlignment="1">
      <alignment horizontal="center" vertical="justify" wrapText="1"/>
    </xf>
    <xf numFmtId="4" fontId="17" fillId="0" borderId="14" xfId="0" applyNumberFormat="1" applyFont="1" applyBorder="1" applyAlignment="1">
      <alignment horizontal="center" vertical="justify"/>
    </xf>
    <xf numFmtId="4" fontId="7" fillId="0" borderId="14" xfId="0" applyNumberFormat="1" applyFont="1" applyBorder="1" applyAlignment="1">
      <alignment horizontal="center" vertical="justify" wrapText="1"/>
    </xf>
    <xf numFmtId="4" fontId="21" fillId="0" borderId="14" xfId="0" applyNumberFormat="1" applyFont="1" applyBorder="1" applyAlignment="1">
      <alignment horizontal="center" vertical="justify" wrapText="1"/>
    </xf>
    <xf numFmtId="4" fontId="17" fillId="0" borderId="14" xfId="0" applyNumberFormat="1" applyFont="1" applyBorder="1" applyAlignment="1">
      <alignment horizontal="center" vertical="justify" wrapText="1"/>
    </xf>
    <xf numFmtId="4" fontId="7" fillId="0" borderId="10" xfId="0" applyNumberFormat="1" applyFont="1" applyBorder="1" applyAlignment="1">
      <alignment horizontal="center" vertical="justify"/>
    </xf>
    <xf numFmtId="4" fontId="7" fillId="0" borderId="10" xfId="0" applyNumberFormat="1" applyFont="1" applyFill="1" applyBorder="1" applyAlignment="1">
      <alignment horizontal="center" vertical="justify"/>
    </xf>
    <xf numFmtId="4" fontId="17" fillId="0" borderId="10" xfId="0" applyNumberFormat="1" applyFont="1" applyFill="1" applyBorder="1" applyAlignment="1">
      <alignment horizontal="center" vertical="justify"/>
    </xf>
    <xf numFmtId="4" fontId="17" fillId="0" borderId="14" xfId="0" applyNumberFormat="1" applyFont="1" applyFill="1" applyBorder="1" applyAlignment="1">
      <alignment horizontal="center" vertical="justify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 vertical="justify"/>
    </xf>
    <xf numFmtId="0" fontId="17" fillId="0" borderId="0" xfId="0" applyFont="1" applyFill="1" applyBorder="1" applyAlignment="1">
      <alignment horizontal="left" vertical="justify" wrapText="1"/>
    </xf>
    <xf numFmtId="4" fontId="7" fillId="0" borderId="14" xfId="0" applyNumberFormat="1" applyFont="1" applyFill="1" applyBorder="1" applyAlignment="1">
      <alignment horizontal="center" vertical="justify" wrapText="1"/>
    </xf>
    <xf numFmtId="4" fontId="21" fillId="0" borderId="14" xfId="0" applyNumberFormat="1" applyFont="1" applyFill="1" applyBorder="1" applyAlignment="1">
      <alignment horizontal="center" vertical="justify" wrapText="1"/>
    </xf>
    <xf numFmtId="4" fontId="7" fillId="0" borderId="14" xfId="0" applyNumberFormat="1" applyFont="1" applyFill="1" applyBorder="1" applyAlignment="1">
      <alignment horizontal="center" vertical="justify"/>
    </xf>
    <xf numFmtId="2" fontId="21" fillId="0" borderId="10" xfId="0" applyNumberFormat="1" applyFont="1" applyFill="1" applyBorder="1" applyAlignment="1">
      <alignment horizontal="center" vertical="justify"/>
    </xf>
    <xf numFmtId="4" fontId="17" fillId="0" borderId="14" xfId="0" applyNumberFormat="1" applyFont="1" applyFill="1" applyBorder="1" applyAlignment="1">
      <alignment horizontal="center" vertical="justify" wrapText="1"/>
    </xf>
    <xf numFmtId="0" fontId="17" fillId="0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vertical="top" wrapText="1"/>
    </xf>
    <xf numFmtId="49" fontId="17" fillId="24" borderId="10" xfId="0" applyNumberFormat="1" applyFont="1" applyFill="1" applyBorder="1" applyAlignment="1" applyProtection="1">
      <alignment horizontal="left" vertical="top" wrapText="1"/>
      <protection/>
    </xf>
    <xf numFmtId="4" fontId="7" fillId="0" borderId="10" xfId="63" applyNumberFormat="1" applyFont="1" applyBorder="1" applyAlignment="1">
      <alignment horizontal="center" vertical="justify" wrapText="1"/>
    </xf>
    <xf numFmtId="4" fontId="21" fillId="0" borderId="10" xfId="63" applyNumberFormat="1" applyFont="1" applyBorder="1" applyAlignment="1">
      <alignment horizontal="center" vertical="justify" wrapText="1"/>
    </xf>
    <xf numFmtId="4" fontId="17" fillId="0" borderId="10" xfId="0" applyNumberFormat="1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top"/>
    </xf>
    <xf numFmtId="2" fontId="17" fillId="0" borderId="11" xfId="0" applyNumberFormat="1" applyFont="1" applyBorder="1" applyAlignment="1">
      <alignment horizontal="center"/>
    </xf>
    <xf numFmtId="0" fontId="17" fillId="0" borderId="0" xfId="0" applyFont="1" applyAlignment="1">
      <alignment horizontal="right"/>
    </xf>
    <xf numFmtId="0" fontId="17" fillId="0" borderId="0" xfId="0" applyFont="1" applyAlignment="1">
      <alignment/>
    </xf>
    <xf numFmtId="0" fontId="17" fillId="0" borderId="0" xfId="0" applyFont="1" applyAlignment="1">
      <alignment wrapText="1"/>
    </xf>
    <xf numFmtId="0" fontId="7" fillId="0" borderId="10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7" fillId="0" borderId="0" xfId="0" applyFont="1" applyFill="1" applyAlignment="1">
      <alignment horizontal="right" vertical="center"/>
    </xf>
    <xf numFmtId="0" fontId="17" fillId="0" borderId="0" xfId="55" applyFont="1" applyFill="1" applyAlignment="1">
      <alignment horizontal="right" vertical="center"/>
      <protection/>
    </xf>
    <xf numFmtId="0" fontId="7" fillId="0" borderId="15" xfId="0" applyFont="1" applyFill="1" applyBorder="1" applyAlignment="1">
      <alignment horizontal="center" vertical="justify"/>
    </xf>
    <xf numFmtId="49" fontId="21" fillId="0" borderId="14" xfId="0" applyNumberFormat="1" applyFont="1" applyFill="1" applyBorder="1" applyAlignment="1">
      <alignment horizontal="center" vertical="justify"/>
    </xf>
    <xf numFmtId="49" fontId="21" fillId="0" borderId="15" xfId="0" applyNumberFormat="1" applyFont="1" applyFill="1" applyBorder="1" applyAlignment="1">
      <alignment horizontal="center" vertical="justify"/>
    </xf>
    <xf numFmtId="49" fontId="21" fillId="0" borderId="11" xfId="0" applyNumberFormat="1" applyFont="1" applyFill="1" applyBorder="1" applyAlignment="1">
      <alignment horizontal="center" vertical="justify"/>
    </xf>
    <xf numFmtId="0" fontId="7" fillId="0" borderId="14" xfId="0" applyFont="1" applyFill="1" applyBorder="1" applyAlignment="1">
      <alignment horizontal="center" vertical="justify"/>
    </xf>
    <xf numFmtId="0" fontId="18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7" fillId="0" borderId="0" xfId="0" applyFont="1" applyAlignment="1">
      <alignment wrapText="1"/>
    </xf>
    <xf numFmtId="0" fontId="12" fillId="0" borderId="14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justify"/>
    </xf>
    <xf numFmtId="49" fontId="7" fillId="0" borderId="11" xfId="0" applyNumberFormat="1" applyFont="1" applyFill="1" applyBorder="1" applyAlignment="1">
      <alignment horizontal="center" vertical="justify"/>
    </xf>
    <xf numFmtId="49" fontId="17" fillId="0" borderId="14" xfId="0" applyNumberFormat="1" applyFont="1" applyFill="1" applyBorder="1" applyAlignment="1">
      <alignment horizontal="center" vertical="justify"/>
    </xf>
    <xf numFmtId="49" fontId="17" fillId="0" borderId="15" xfId="0" applyNumberFormat="1" applyFont="1" applyFill="1" applyBorder="1" applyAlignment="1">
      <alignment horizontal="center" vertical="justify"/>
    </xf>
    <xf numFmtId="49" fontId="17" fillId="0" borderId="11" xfId="0" applyNumberFormat="1" applyFont="1" applyFill="1" applyBorder="1" applyAlignment="1">
      <alignment horizontal="center" vertical="justify"/>
    </xf>
    <xf numFmtId="49" fontId="7" fillId="0" borderId="15" xfId="0" applyNumberFormat="1" applyFont="1" applyFill="1" applyBorder="1" applyAlignment="1">
      <alignment horizontal="center" vertical="justify"/>
    </xf>
    <xf numFmtId="49" fontId="11" fillId="0" borderId="14" xfId="0" applyNumberFormat="1" applyFont="1" applyFill="1" applyBorder="1" applyAlignment="1">
      <alignment horizontal="center" vertical="justify"/>
    </xf>
    <xf numFmtId="49" fontId="11" fillId="0" borderId="15" xfId="0" applyNumberFormat="1" applyFont="1" applyFill="1" applyBorder="1" applyAlignment="1">
      <alignment horizontal="center" vertical="justify"/>
    </xf>
    <xf numFmtId="49" fontId="11" fillId="0" borderId="11" xfId="0" applyNumberFormat="1" applyFont="1" applyFill="1" applyBorder="1" applyAlignment="1">
      <alignment horizontal="center" vertical="justify"/>
    </xf>
    <xf numFmtId="0" fontId="7" fillId="0" borderId="11" xfId="0" applyFont="1" applyFill="1" applyBorder="1" applyAlignment="1">
      <alignment horizontal="center" vertical="justify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top"/>
    </xf>
    <xf numFmtId="0" fontId="17" fillId="0" borderId="11" xfId="0" applyFont="1" applyBorder="1" applyAlignment="1">
      <alignment horizontal="center" vertical="top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 vertical="justify"/>
    </xf>
    <xf numFmtId="0" fontId="17" fillId="0" borderId="15" xfId="0" applyFont="1" applyFill="1" applyBorder="1" applyAlignment="1">
      <alignment horizontal="center" vertical="justify"/>
    </xf>
    <xf numFmtId="0" fontId="17" fillId="0" borderId="11" xfId="0" applyFont="1" applyFill="1" applyBorder="1" applyAlignment="1">
      <alignment horizontal="center" vertical="justify"/>
    </xf>
    <xf numFmtId="49" fontId="7" fillId="0" borderId="15" xfId="0" applyNumberFormat="1" applyFont="1" applyFill="1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horizontal="center" vertical="top" wrapText="1"/>
    </xf>
    <xf numFmtId="49" fontId="17" fillId="0" borderId="14" xfId="0" applyNumberFormat="1" applyFont="1" applyFill="1" applyBorder="1" applyAlignment="1">
      <alignment horizontal="center" vertical="justify" wrapText="1"/>
    </xf>
    <xf numFmtId="49" fontId="17" fillId="0" borderId="15" xfId="0" applyNumberFormat="1" applyFont="1" applyFill="1" applyBorder="1" applyAlignment="1">
      <alignment horizontal="center" vertical="justify" wrapText="1"/>
    </xf>
    <xf numFmtId="49" fontId="17" fillId="0" borderId="11" xfId="0" applyNumberFormat="1" applyFont="1" applyFill="1" applyBorder="1" applyAlignment="1">
      <alignment horizontal="center" vertical="justify" wrapText="1"/>
    </xf>
    <xf numFmtId="49" fontId="7" fillId="0" borderId="14" xfId="0" applyNumberFormat="1" applyFont="1" applyBorder="1" applyAlignment="1">
      <alignment horizontal="center" vertical="top" wrapText="1"/>
    </xf>
    <xf numFmtId="49" fontId="7" fillId="0" borderId="15" xfId="0" applyNumberFormat="1" applyFont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49" fontId="21" fillId="0" borderId="14" xfId="0" applyNumberFormat="1" applyFont="1" applyFill="1" applyBorder="1" applyAlignment="1">
      <alignment horizontal="center" vertical="justify" wrapText="1"/>
    </xf>
    <xf numFmtId="49" fontId="21" fillId="0" borderId="15" xfId="0" applyNumberFormat="1" applyFont="1" applyFill="1" applyBorder="1" applyAlignment="1">
      <alignment horizontal="center" vertical="justify" wrapText="1"/>
    </xf>
    <xf numFmtId="49" fontId="21" fillId="0" borderId="11" xfId="0" applyNumberFormat="1" applyFont="1" applyFill="1" applyBorder="1" applyAlignment="1">
      <alignment horizontal="center" vertical="justify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 на 2008-2010  ЗС" xfId="53"/>
    <cellStyle name="Обычный_Прил" xfId="54"/>
    <cellStyle name="Обычный_прогноз на 2006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6"/>
  <sheetViews>
    <sheetView view="pageBreakPreview" zoomScale="60" zoomScalePageLayoutView="0" workbookViewId="0" topLeftCell="A1">
      <selection activeCell="C3" sqref="C3"/>
    </sheetView>
  </sheetViews>
  <sheetFormatPr defaultColWidth="9.00390625" defaultRowHeight="12.75"/>
  <cols>
    <col min="1" max="1" width="9.375" style="76" customWidth="1"/>
    <col min="2" max="2" width="34.125" style="76" customWidth="1"/>
    <col min="3" max="3" width="107.125" style="76" customWidth="1"/>
    <col min="4" max="5" width="34.25390625" style="50" customWidth="1"/>
    <col min="6" max="6" width="28.375" style="50" customWidth="1"/>
    <col min="7" max="16384" width="9.125" style="15" customWidth="1"/>
  </cols>
  <sheetData>
    <row r="1" spans="1:6" ht="20.25">
      <c r="A1" s="48"/>
      <c r="B1" s="48"/>
      <c r="C1" s="48"/>
      <c r="F1" s="51" t="s">
        <v>175</v>
      </c>
    </row>
    <row r="2" spans="1:6" ht="20.25">
      <c r="A2" s="48"/>
      <c r="B2" s="48"/>
      <c r="C2" s="98"/>
      <c r="F2" s="51" t="s">
        <v>400</v>
      </c>
    </row>
    <row r="3" spans="1:6" ht="20.25">
      <c r="A3" s="48"/>
      <c r="B3" s="48"/>
      <c r="C3" s="48"/>
      <c r="F3" s="51" t="s">
        <v>401</v>
      </c>
    </row>
    <row r="4" spans="1:6" ht="20.25">
      <c r="A4" s="48"/>
      <c r="B4" s="48"/>
      <c r="F4" s="51" t="s">
        <v>438</v>
      </c>
    </row>
    <row r="5" spans="1:6" ht="13.5" customHeight="1">
      <c r="A5" s="48"/>
      <c r="B5" s="48"/>
      <c r="C5" s="48"/>
      <c r="D5" s="52"/>
      <c r="E5" s="52"/>
      <c r="F5" s="52"/>
    </row>
    <row r="6" spans="1:6" s="16" customFormat="1" ht="52.5" customHeight="1">
      <c r="A6" s="279" t="s">
        <v>433</v>
      </c>
      <c r="B6" s="279"/>
      <c r="C6" s="279"/>
      <c r="D6" s="279"/>
      <c r="E6" s="279"/>
      <c r="F6" s="279"/>
    </row>
    <row r="7" spans="1:6" s="16" customFormat="1" ht="20.25">
      <c r="A7" s="53"/>
      <c r="B7" s="53"/>
      <c r="C7" s="53"/>
      <c r="D7" s="54"/>
      <c r="E7" s="54"/>
      <c r="F7" s="54"/>
    </row>
    <row r="8" spans="1:6" s="16" customFormat="1" ht="40.5">
      <c r="A8" s="278" t="s">
        <v>65</v>
      </c>
      <c r="B8" s="278"/>
      <c r="C8" s="55" t="s">
        <v>69</v>
      </c>
      <c r="D8" s="56" t="s">
        <v>403</v>
      </c>
      <c r="E8" s="56" t="s">
        <v>177</v>
      </c>
      <c r="F8" s="56" t="s">
        <v>176</v>
      </c>
    </row>
    <row r="9" spans="1:6" s="18" customFormat="1" ht="24.75" customHeight="1">
      <c r="A9" s="57">
        <v>0</v>
      </c>
      <c r="B9" s="58" t="s">
        <v>70</v>
      </c>
      <c r="C9" s="59" t="s">
        <v>71</v>
      </c>
      <c r="D9" s="93">
        <f>D10+D20+D26+D29+D75+D79+D83+D88+D92+D95</f>
        <v>5125276.84</v>
      </c>
      <c r="E9" s="93">
        <f>E10+E20+E26+E29+E75+E79+E83+E88+E92+E95</f>
        <v>5304599.470000001</v>
      </c>
      <c r="F9" s="60">
        <f>E9/D9*100</f>
        <v>103.4987891502852</v>
      </c>
    </row>
    <row r="10" spans="1:6" s="16" customFormat="1" ht="22.5" customHeight="1">
      <c r="A10" s="57">
        <v>182</v>
      </c>
      <c r="B10" s="58" t="s">
        <v>72</v>
      </c>
      <c r="C10" s="59" t="s">
        <v>73</v>
      </c>
      <c r="D10" s="93">
        <f>D11+D14+D15+D16+D17+D18+D19</f>
        <v>1671310.3</v>
      </c>
      <c r="E10" s="93">
        <f>E11+E14+E15+E16+E17+E18+E19</f>
        <v>1793381.77</v>
      </c>
      <c r="F10" s="60">
        <f aca="true" t="shared" si="0" ref="F10:F109">E10/D10*100</f>
        <v>107.30393811370635</v>
      </c>
    </row>
    <row r="11" spans="1:6" s="16" customFormat="1" ht="23.25" customHeight="1">
      <c r="A11" s="61">
        <v>182</v>
      </c>
      <c r="B11" s="172" t="s">
        <v>220</v>
      </c>
      <c r="C11" s="63" t="s">
        <v>74</v>
      </c>
      <c r="D11" s="94">
        <v>1656882.7</v>
      </c>
      <c r="E11" s="94">
        <v>1778872.42</v>
      </c>
      <c r="F11" s="64">
        <f t="shared" si="0"/>
        <v>107.36260448612325</v>
      </c>
    </row>
    <row r="12" spans="1:6" s="16" customFormat="1" ht="28.5" customHeight="1" hidden="1">
      <c r="A12" s="57">
        <v>182</v>
      </c>
      <c r="B12" s="188" t="s">
        <v>75</v>
      </c>
      <c r="C12" s="59" t="s">
        <v>76</v>
      </c>
      <c r="D12" s="93">
        <f>D13</f>
        <v>0</v>
      </c>
      <c r="E12" s="93">
        <f>E13</f>
        <v>0</v>
      </c>
      <c r="F12" s="60" t="e">
        <f t="shared" si="0"/>
        <v>#DIV/0!</v>
      </c>
    </row>
    <row r="13" spans="1:6" s="16" customFormat="1" ht="21.75" customHeight="1" hidden="1">
      <c r="A13" s="61">
        <v>182</v>
      </c>
      <c r="B13" s="172" t="s">
        <v>77</v>
      </c>
      <c r="C13" s="63" t="s">
        <v>78</v>
      </c>
      <c r="D13" s="94">
        <v>0</v>
      </c>
      <c r="E13" s="94">
        <v>0</v>
      </c>
      <c r="F13" s="60" t="e">
        <f t="shared" si="0"/>
        <v>#DIV/0!</v>
      </c>
    </row>
    <row r="14" spans="1:6" s="16" customFormat="1" ht="21.75" customHeight="1">
      <c r="A14" s="61">
        <v>182</v>
      </c>
      <c r="B14" s="172" t="s">
        <v>285</v>
      </c>
      <c r="C14" s="63" t="s">
        <v>74</v>
      </c>
      <c r="D14" s="94">
        <v>7352.85</v>
      </c>
      <c r="E14" s="94">
        <v>7358.08</v>
      </c>
      <c r="F14" s="64">
        <f t="shared" si="0"/>
        <v>100.07112888199813</v>
      </c>
    </row>
    <row r="15" spans="1:6" s="16" customFormat="1" ht="21.75" customHeight="1">
      <c r="A15" s="61">
        <v>182</v>
      </c>
      <c r="B15" s="172" t="s">
        <v>286</v>
      </c>
      <c r="C15" s="63" t="s">
        <v>74</v>
      </c>
      <c r="D15" s="94">
        <v>2834.65</v>
      </c>
      <c r="E15" s="94">
        <v>2834.65</v>
      </c>
      <c r="F15" s="64">
        <f t="shared" si="0"/>
        <v>100</v>
      </c>
    </row>
    <row r="16" spans="1:6" s="16" customFormat="1" ht="21.75" customHeight="1">
      <c r="A16" s="61">
        <v>182</v>
      </c>
      <c r="B16" s="172" t="s">
        <v>386</v>
      </c>
      <c r="C16" s="63" t="s">
        <v>74</v>
      </c>
      <c r="D16" s="94">
        <v>225</v>
      </c>
      <c r="E16" s="94">
        <v>225</v>
      </c>
      <c r="F16" s="64">
        <f t="shared" si="0"/>
        <v>100</v>
      </c>
    </row>
    <row r="17" spans="1:6" s="16" customFormat="1" ht="21.75" customHeight="1">
      <c r="A17" s="61">
        <v>182</v>
      </c>
      <c r="B17" s="172" t="s">
        <v>222</v>
      </c>
      <c r="C17" s="63" t="s">
        <v>74</v>
      </c>
      <c r="D17" s="94">
        <v>3360.3</v>
      </c>
      <c r="E17" s="94">
        <v>3360.3</v>
      </c>
      <c r="F17" s="64">
        <f t="shared" si="0"/>
        <v>100</v>
      </c>
    </row>
    <row r="18" spans="1:6" s="16" customFormat="1" ht="21.75" customHeight="1">
      <c r="A18" s="61">
        <v>182</v>
      </c>
      <c r="B18" s="172" t="s">
        <v>221</v>
      </c>
      <c r="C18" s="63" t="s">
        <v>74</v>
      </c>
      <c r="D18" s="94">
        <v>69.8</v>
      </c>
      <c r="E18" s="94">
        <v>71.32</v>
      </c>
      <c r="F18" s="64">
        <f t="shared" si="0"/>
        <v>102.17765042979943</v>
      </c>
    </row>
    <row r="19" spans="1:6" s="16" customFormat="1" ht="21.75" customHeight="1">
      <c r="A19" s="61">
        <v>182</v>
      </c>
      <c r="B19" s="172" t="s">
        <v>387</v>
      </c>
      <c r="C19" s="63" t="s">
        <v>74</v>
      </c>
      <c r="D19" s="94">
        <v>585</v>
      </c>
      <c r="E19" s="94">
        <v>660</v>
      </c>
      <c r="F19" s="64">
        <f t="shared" si="0"/>
        <v>112.82051282051282</v>
      </c>
    </row>
    <row r="20" spans="1:6" s="16" customFormat="1" ht="40.5" customHeight="1">
      <c r="A20" s="57">
        <v>0</v>
      </c>
      <c r="B20" s="58" t="s">
        <v>180</v>
      </c>
      <c r="C20" s="78" t="s">
        <v>181</v>
      </c>
      <c r="D20" s="93">
        <f>D21</f>
        <v>964892.1</v>
      </c>
      <c r="E20" s="93">
        <f>E21</f>
        <v>982853.06</v>
      </c>
      <c r="F20" s="60">
        <f t="shared" si="0"/>
        <v>101.86144751314681</v>
      </c>
    </row>
    <row r="21" spans="1:6" s="16" customFormat="1" ht="38.25" customHeight="1">
      <c r="A21" s="61">
        <v>182</v>
      </c>
      <c r="B21" s="172" t="s">
        <v>182</v>
      </c>
      <c r="C21" s="79" t="s">
        <v>183</v>
      </c>
      <c r="D21" s="94">
        <f>D22+D23+D24+D25</f>
        <v>964892.1</v>
      </c>
      <c r="E21" s="94">
        <f>E22+E23+E24+E25</f>
        <v>982853.06</v>
      </c>
      <c r="F21" s="64">
        <f t="shared" si="0"/>
        <v>101.86144751314681</v>
      </c>
    </row>
    <row r="22" spans="1:6" s="16" customFormat="1" ht="82.5" customHeight="1">
      <c r="A22" s="61">
        <v>182</v>
      </c>
      <c r="B22" s="172" t="s">
        <v>287</v>
      </c>
      <c r="C22" s="66" t="s">
        <v>179</v>
      </c>
      <c r="D22" s="94">
        <v>410421.38</v>
      </c>
      <c r="E22" s="94">
        <v>447378.16</v>
      </c>
      <c r="F22" s="64">
        <f t="shared" si="0"/>
        <v>109.00459425383735</v>
      </c>
    </row>
    <row r="23" spans="1:6" s="16" customFormat="1" ht="99" customHeight="1">
      <c r="A23" s="61">
        <v>182</v>
      </c>
      <c r="B23" s="172" t="s">
        <v>288</v>
      </c>
      <c r="C23" s="80" t="s">
        <v>184</v>
      </c>
      <c r="D23" s="94">
        <v>3040.72</v>
      </c>
      <c r="E23" s="94">
        <v>3288.35</v>
      </c>
      <c r="F23" s="64">
        <f t="shared" si="0"/>
        <v>108.1437948906838</v>
      </c>
    </row>
    <row r="24" spans="1:6" s="16" customFormat="1" ht="80.25" customHeight="1">
      <c r="A24" s="61">
        <v>182</v>
      </c>
      <c r="B24" s="172" t="s">
        <v>289</v>
      </c>
      <c r="C24" s="80" t="s">
        <v>185</v>
      </c>
      <c r="D24" s="94">
        <v>551430</v>
      </c>
      <c r="E24" s="94">
        <v>532186.55</v>
      </c>
      <c r="F24" s="64">
        <f t="shared" si="0"/>
        <v>96.51026422211342</v>
      </c>
    </row>
    <row r="25" spans="1:6" s="16" customFormat="1" ht="80.25" customHeight="1">
      <c r="A25" s="61">
        <v>182</v>
      </c>
      <c r="B25" s="172" t="s">
        <v>290</v>
      </c>
      <c r="C25" s="81" t="s">
        <v>186</v>
      </c>
      <c r="D25" s="94">
        <v>0</v>
      </c>
      <c r="E25" s="94">
        <v>0</v>
      </c>
      <c r="F25" s="64">
        <v>0</v>
      </c>
    </row>
    <row r="26" spans="1:6" s="16" customFormat="1" ht="21.75" customHeight="1">
      <c r="A26" s="57">
        <v>182</v>
      </c>
      <c r="B26" s="58" t="s">
        <v>187</v>
      </c>
      <c r="C26" s="82" t="s">
        <v>190</v>
      </c>
      <c r="D26" s="93">
        <f>D27+D28</f>
        <v>155411.08</v>
      </c>
      <c r="E26" s="93">
        <f>E27+E28</f>
        <v>155411.08</v>
      </c>
      <c r="F26" s="60">
        <f t="shared" si="0"/>
        <v>100</v>
      </c>
    </row>
    <row r="27" spans="1:6" s="16" customFormat="1" ht="21.75" customHeight="1">
      <c r="A27" s="61">
        <v>182</v>
      </c>
      <c r="B27" s="62" t="s">
        <v>188</v>
      </c>
      <c r="C27" s="67" t="s">
        <v>189</v>
      </c>
      <c r="D27" s="94">
        <v>152801</v>
      </c>
      <c r="E27" s="94">
        <v>152801</v>
      </c>
      <c r="F27" s="64">
        <f t="shared" si="0"/>
        <v>100</v>
      </c>
    </row>
    <row r="28" spans="1:6" s="16" customFormat="1" ht="21.75" customHeight="1">
      <c r="A28" s="61">
        <v>182</v>
      </c>
      <c r="B28" s="62" t="s">
        <v>388</v>
      </c>
      <c r="C28" s="67" t="s">
        <v>189</v>
      </c>
      <c r="D28" s="94">
        <v>2610.08</v>
      </c>
      <c r="E28" s="94">
        <v>2610.08</v>
      </c>
      <c r="F28" s="64">
        <f t="shared" si="0"/>
        <v>100</v>
      </c>
    </row>
    <row r="29" spans="1:6" s="18" customFormat="1" ht="20.25">
      <c r="A29" s="57">
        <v>182</v>
      </c>
      <c r="B29" s="58" t="s">
        <v>79</v>
      </c>
      <c r="C29" s="59" t="s">
        <v>80</v>
      </c>
      <c r="D29" s="93">
        <f>D30+D31+D32+D33+D34+D35+D36+D37+D38</f>
        <v>2145694.04</v>
      </c>
      <c r="E29" s="93">
        <f>E30+E31+E32+E33+E34+E35+E36+E37+E38</f>
        <v>2184984.24</v>
      </c>
      <c r="F29" s="60">
        <f t="shared" si="0"/>
        <v>101.831118475773</v>
      </c>
    </row>
    <row r="30" spans="1:6" ht="46.5" customHeight="1">
      <c r="A30" s="65" t="s">
        <v>81</v>
      </c>
      <c r="B30" s="172" t="s">
        <v>224</v>
      </c>
      <c r="C30" s="66" t="s">
        <v>82</v>
      </c>
      <c r="D30" s="94">
        <v>124050.04</v>
      </c>
      <c r="E30" s="94">
        <v>125564.08</v>
      </c>
      <c r="F30" s="64">
        <f t="shared" si="0"/>
        <v>101.22050746618059</v>
      </c>
    </row>
    <row r="31" spans="1:6" ht="46.5" customHeight="1">
      <c r="A31" s="65" t="s">
        <v>81</v>
      </c>
      <c r="B31" s="172" t="s">
        <v>223</v>
      </c>
      <c r="C31" s="66" t="s">
        <v>82</v>
      </c>
      <c r="D31" s="94">
        <v>5494.87</v>
      </c>
      <c r="E31" s="94">
        <v>5931.67</v>
      </c>
      <c r="F31" s="64">
        <f t="shared" si="0"/>
        <v>107.94923264790614</v>
      </c>
    </row>
    <row r="32" spans="1:6" ht="40.5">
      <c r="A32" s="84" t="s">
        <v>81</v>
      </c>
      <c r="B32" s="172" t="s">
        <v>229</v>
      </c>
      <c r="C32" s="66" t="s">
        <v>193</v>
      </c>
      <c r="D32" s="94">
        <v>509486.54</v>
      </c>
      <c r="E32" s="94">
        <v>520177.54</v>
      </c>
      <c r="F32" s="64">
        <f t="shared" si="0"/>
        <v>102.09838713305362</v>
      </c>
    </row>
    <row r="33" spans="1:6" ht="40.5">
      <c r="A33" s="84" t="s">
        <v>81</v>
      </c>
      <c r="B33" s="172" t="s">
        <v>230</v>
      </c>
      <c r="C33" s="66" t="s">
        <v>193</v>
      </c>
      <c r="D33" s="94">
        <v>51064.92</v>
      </c>
      <c r="E33" s="94">
        <v>51064.92</v>
      </c>
      <c r="F33" s="64">
        <f t="shared" si="0"/>
        <v>100</v>
      </c>
    </row>
    <row r="34" spans="1:6" ht="40.5">
      <c r="A34" s="84" t="s">
        <v>81</v>
      </c>
      <c r="B34" s="172" t="s">
        <v>390</v>
      </c>
      <c r="C34" s="66" t="s">
        <v>193</v>
      </c>
      <c r="D34" s="94">
        <v>558</v>
      </c>
      <c r="E34" s="94">
        <v>558</v>
      </c>
      <c r="F34" s="64">
        <v>0</v>
      </c>
    </row>
    <row r="35" spans="1:6" ht="40.5">
      <c r="A35" s="85">
        <v>182</v>
      </c>
      <c r="B35" s="187" t="s">
        <v>231</v>
      </c>
      <c r="C35" s="86" t="s">
        <v>194</v>
      </c>
      <c r="D35" s="94">
        <v>613483.39</v>
      </c>
      <c r="E35" s="94">
        <v>619488.86</v>
      </c>
      <c r="F35" s="64">
        <f t="shared" si="0"/>
        <v>100.97891321882406</v>
      </c>
    </row>
    <row r="36" spans="1:6" ht="40.5">
      <c r="A36" s="85">
        <v>182</v>
      </c>
      <c r="B36" s="187" t="s">
        <v>232</v>
      </c>
      <c r="C36" s="86" t="s">
        <v>194</v>
      </c>
      <c r="D36" s="94">
        <v>12576.5</v>
      </c>
      <c r="E36" s="94">
        <v>12791.98</v>
      </c>
      <c r="F36" s="64">
        <f t="shared" si="0"/>
        <v>101.71335427185623</v>
      </c>
    </row>
    <row r="37" spans="1:6" ht="40.5">
      <c r="A37" s="85">
        <v>182</v>
      </c>
      <c r="B37" s="187" t="s">
        <v>233</v>
      </c>
      <c r="C37" s="86" t="s">
        <v>194</v>
      </c>
      <c r="D37" s="94">
        <v>0</v>
      </c>
      <c r="E37" s="94">
        <v>0</v>
      </c>
      <c r="F37" s="64">
        <v>0</v>
      </c>
    </row>
    <row r="38" spans="1:6" ht="23.25" customHeight="1">
      <c r="A38" s="85">
        <v>182</v>
      </c>
      <c r="B38" s="187" t="s">
        <v>195</v>
      </c>
      <c r="C38" s="83" t="s">
        <v>66</v>
      </c>
      <c r="D38" s="94">
        <f>D39+D71+D72+D73+D74</f>
        <v>828979.7799999999</v>
      </c>
      <c r="E38" s="94">
        <f>E39+E71+E72+E73+E74</f>
        <v>849407.1900000001</v>
      </c>
      <c r="F38" s="64">
        <f t="shared" si="0"/>
        <v>102.4641626361502</v>
      </c>
    </row>
    <row r="39" spans="1:6" ht="24" customHeight="1">
      <c r="A39" s="65" t="s">
        <v>81</v>
      </c>
      <c r="B39" s="172" t="s">
        <v>225</v>
      </c>
      <c r="C39" s="83" t="s">
        <v>191</v>
      </c>
      <c r="D39" s="94">
        <v>30513.8</v>
      </c>
      <c r="E39" s="94">
        <v>30864.06</v>
      </c>
      <c r="F39" s="64">
        <f t="shared" si="0"/>
        <v>101.1478740766473</v>
      </c>
    </row>
    <row r="40" spans="1:6" s="16" customFormat="1" ht="40.5" hidden="1">
      <c r="A40" s="61">
        <v>0</v>
      </c>
      <c r="B40" s="172" t="s">
        <v>83</v>
      </c>
      <c r="C40" s="63" t="s">
        <v>84</v>
      </c>
      <c r="D40" s="94"/>
      <c r="E40" s="94"/>
      <c r="F40" s="64" t="e">
        <f t="shared" si="0"/>
        <v>#DIV/0!</v>
      </c>
    </row>
    <row r="41" spans="1:6" s="16" customFormat="1" ht="40.5" hidden="1">
      <c r="A41" s="61">
        <v>0</v>
      </c>
      <c r="B41" s="172" t="s">
        <v>85</v>
      </c>
      <c r="C41" s="63" t="s">
        <v>86</v>
      </c>
      <c r="D41" s="94"/>
      <c r="E41" s="94"/>
      <c r="F41" s="64" t="e">
        <f t="shared" si="0"/>
        <v>#DIV/0!</v>
      </c>
    </row>
    <row r="42" spans="1:6" s="16" customFormat="1" ht="20.25" hidden="1">
      <c r="A42" s="61">
        <v>0</v>
      </c>
      <c r="B42" s="172" t="s">
        <v>87</v>
      </c>
      <c r="C42" s="63" t="s">
        <v>88</v>
      </c>
      <c r="D42" s="94"/>
      <c r="E42" s="94"/>
      <c r="F42" s="64" t="e">
        <f t="shared" si="0"/>
        <v>#DIV/0!</v>
      </c>
    </row>
    <row r="43" spans="1:6" s="16" customFormat="1" ht="20.25" hidden="1">
      <c r="A43" s="61">
        <v>0</v>
      </c>
      <c r="B43" s="172" t="s">
        <v>89</v>
      </c>
      <c r="C43" s="63" t="s">
        <v>90</v>
      </c>
      <c r="D43" s="94"/>
      <c r="E43" s="94"/>
      <c r="F43" s="64" t="e">
        <f t="shared" si="0"/>
        <v>#DIV/0!</v>
      </c>
    </row>
    <row r="44" spans="1:6" s="16" customFormat="1" ht="20.25" hidden="1">
      <c r="A44" s="61">
        <v>0</v>
      </c>
      <c r="B44" s="172" t="s">
        <v>91</v>
      </c>
      <c r="C44" s="63" t="s">
        <v>92</v>
      </c>
      <c r="D44" s="94"/>
      <c r="E44" s="94"/>
      <c r="F44" s="64" t="e">
        <f t="shared" si="0"/>
        <v>#DIV/0!</v>
      </c>
    </row>
    <row r="45" spans="1:6" s="16" customFormat="1" ht="20.25" hidden="1">
      <c r="A45" s="61">
        <v>0</v>
      </c>
      <c r="B45" s="172" t="s">
        <v>93</v>
      </c>
      <c r="C45" s="63" t="s">
        <v>94</v>
      </c>
      <c r="D45" s="94"/>
      <c r="E45" s="94"/>
      <c r="F45" s="64" t="e">
        <f t="shared" si="0"/>
        <v>#DIV/0!</v>
      </c>
    </row>
    <row r="46" spans="1:6" s="16" customFormat="1" ht="20.25" hidden="1">
      <c r="A46" s="61">
        <v>0</v>
      </c>
      <c r="B46" s="172" t="s">
        <v>95</v>
      </c>
      <c r="C46" s="63" t="s">
        <v>96</v>
      </c>
      <c r="D46" s="94"/>
      <c r="E46" s="94"/>
      <c r="F46" s="64" t="e">
        <f t="shared" si="0"/>
        <v>#DIV/0!</v>
      </c>
    </row>
    <row r="47" spans="1:6" s="16" customFormat="1" ht="20.25" hidden="1">
      <c r="A47" s="61">
        <v>0</v>
      </c>
      <c r="B47" s="172" t="s">
        <v>97</v>
      </c>
      <c r="C47" s="63" t="s">
        <v>98</v>
      </c>
      <c r="D47" s="94"/>
      <c r="E47" s="94"/>
      <c r="F47" s="64" t="e">
        <f t="shared" si="0"/>
        <v>#DIV/0!</v>
      </c>
    </row>
    <row r="48" spans="1:6" s="16" customFormat="1" ht="20.25" hidden="1">
      <c r="A48" s="61">
        <v>0</v>
      </c>
      <c r="B48" s="172" t="s">
        <v>99</v>
      </c>
      <c r="C48" s="63" t="s">
        <v>100</v>
      </c>
      <c r="D48" s="94"/>
      <c r="E48" s="94"/>
      <c r="F48" s="64" t="e">
        <f t="shared" si="0"/>
        <v>#DIV/0!</v>
      </c>
    </row>
    <row r="49" spans="1:6" s="16" customFormat="1" ht="20.25" hidden="1">
      <c r="A49" s="61">
        <v>0</v>
      </c>
      <c r="B49" s="172" t="s">
        <v>101</v>
      </c>
      <c r="C49" s="63" t="s">
        <v>102</v>
      </c>
      <c r="D49" s="94"/>
      <c r="E49" s="94"/>
      <c r="F49" s="64" t="e">
        <f t="shared" si="0"/>
        <v>#DIV/0!</v>
      </c>
    </row>
    <row r="50" spans="1:6" s="16" customFormat="1" ht="20.25" hidden="1">
      <c r="A50" s="61">
        <v>0</v>
      </c>
      <c r="B50" s="172" t="s">
        <v>103</v>
      </c>
      <c r="C50" s="63" t="s">
        <v>104</v>
      </c>
      <c r="D50" s="94"/>
      <c r="E50" s="94"/>
      <c r="F50" s="64" t="e">
        <f t="shared" si="0"/>
        <v>#DIV/0!</v>
      </c>
    </row>
    <row r="51" spans="1:6" s="16" customFormat="1" ht="20.25" hidden="1">
      <c r="A51" s="61">
        <v>0</v>
      </c>
      <c r="B51" s="172" t="s">
        <v>105</v>
      </c>
      <c r="C51" s="63" t="s">
        <v>106</v>
      </c>
      <c r="D51" s="94"/>
      <c r="E51" s="94"/>
      <c r="F51" s="64" t="e">
        <f t="shared" si="0"/>
        <v>#DIV/0!</v>
      </c>
    </row>
    <row r="52" spans="1:6" s="16" customFormat="1" ht="40.5" hidden="1">
      <c r="A52" s="61">
        <v>0</v>
      </c>
      <c r="B52" s="172" t="s">
        <v>107</v>
      </c>
      <c r="C52" s="63" t="s">
        <v>108</v>
      </c>
      <c r="D52" s="94"/>
      <c r="E52" s="94"/>
      <c r="F52" s="64" t="e">
        <f t="shared" si="0"/>
        <v>#DIV/0!</v>
      </c>
    </row>
    <row r="53" spans="1:6" s="16" customFormat="1" ht="20.25" hidden="1">
      <c r="A53" s="61">
        <v>0</v>
      </c>
      <c r="B53" s="172" t="s">
        <v>109</v>
      </c>
      <c r="C53" s="63" t="s">
        <v>110</v>
      </c>
      <c r="D53" s="94"/>
      <c r="E53" s="94"/>
      <c r="F53" s="64" t="e">
        <f t="shared" si="0"/>
        <v>#DIV/0!</v>
      </c>
    </row>
    <row r="54" spans="1:6" s="16" customFormat="1" ht="40.5" hidden="1">
      <c r="A54" s="61">
        <v>0</v>
      </c>
      <c r="B54" s="172" t="s">
        <v>111</v>
      </c>
      <c r="C54" s="63" t="s">
        <v>112</v>
      </c>
      <c r="D54" s="94"/>
      <c r="E54" s="94"/>
      <c r="F54" s="64" t="e">
        <f t="shared" si="0"/>
        <v>#DIV/0!</v>
      </c>
    </row>
    <row r="55" spans="1:6" s="16" customFormat="1" ht="40.5" hidden="1">
      <c r="A55" s="61">
        <v>0</v>
      </c>
      <c r="B55" s="172" t="s">
        <v>113</v>
      </c>
      <c r="C55" s="63" t="s">
        <v>114</v>
      </c>
      <c r="D55" s="94"/>
      <c r="E55" s="94"/>
      <c r="F55" s="64" t="e">
        <f t="shared" si="0"/>
        <v>#DIV/0!</v>
      </c>
    </row>
    <row r="56" spans="1:6" s="16" customFormat="1" ht="40.5" hidden="1">
      <c r="A56" s="61">
        <v>0</v>
      </c>
      <c r="B56" s="172" t="s">
        <v>115</v>
      </c>
      <c r="C56" s="63" t="s">
        <v>116</v>
      </c>
      <c r="D56" s="94"/>
      <c r="E56" s="94"/>
      <c r="F56" s="64" t="e">
        <f t="shared" si="0"/>
        <v>#DIV/0!</v>
      </c>
    </row>
    <row r="57" spans="1:6" s="16" customFormat="1" ht="40.5" hidden="1">
      <c r="A57" s="61">
        <v>0</v>
      </c>
      <c r="B57" s="172" t="s">
        <v>117</v>
      </c>
      <c r="C57" s="63" t="s">
        <v>118</v>
      </c>
      <c r="D57" s="94"/>
      <c r="E57" s="94"/>
      <c r="F57" s="64" t="e">
        <f t="shared" si="0"/>
        <v>#DIV/0!</v>
      </c>
    </row>
    <row r="58" spans="1:6" s="16" customFormat="1" ht="20.25" hidden="1">
      <c r="A58" s="61">
        <v>0</v>
      </c>
      <c r="B58" s="172" t="s">
        <v>119</v>
      </c>
      <c r="C58" s="63" t="s">
        <v>120</v>
      </c>
      <c r="D58" s="94"/>
      <c r="E58" s="94"/>
      <c r="F58" s="64" t="e">
        <f t="shared" si="0"/>
        <v>#DIV/0!</v>
      </c>
    </row>
    <row r="59" spans="1:6" s="16" customFormat="1" ht="20.25" hidden="1">
      <c r="A59" s="61">
        <v>0</v>
      </c>
      <c r="B59" s="172" t="s">
        <v>121</v>
      </c>
      <c r="C59" s="63" t="s">
        <v>122</v>
      </c>
      <c r="D59" s="94"/>
      <c r="E59" s="94"/>
      <c r="F59" s="64" t="e">
        <f t="shared" si="0"/>
        <v>#DIV/0!</v>
      </c>
    </row>
    <row r="60" spans="1:6" s="16" customFormat="1" ht="20.25" hidden="1">
      <c r="A60" s="61">
        <v>0</v>
      </c>
      <c r="B60" s="172" t="s">
        <v>123</v>
      </c>
      <c r="C60" s="63" t="s">
        <v>124</v>
      </c>
      <c r="D60" s="94"/>
      <c r="E60" s="94"/>
      <c r="F60" s="64" t="e">
        <f t="shared" si="0"/>
        <v>#DIV/0!</v>
      </c>
    </row>
    <row r="61" spans="1:6" s="16" customFormat="1" ht="20.25" hidden="1">
      <c r="A61" s="61">
        <v>0</v>
      </c>
      <c r="B61" s="172" t="s">
        <v>125</v>
      </c>
      <c r="C61" s="63" t="s">
        <v>126</v>
      </c>
      <c r="D61" s="94"/>
      <c r="E61" s="94"/>
      <c r="F61" s="64" t="e">
        <f t="shared" si="0"/>
        <v>#DIV/0!</v>
      </c>
    </row>
    <row r="62" spans="1:6" s="16" customFormat="1" ht="20.25" hidden="1">
      <c r="A62" s="61">
        <v>0</v>
      </c>
      <c r="B62" s="172" t="s">
        <v>127</v>
      </c>
      <c r="C62" s="63" t="s">
        <v>128</v>
      </c>
      <c r="D62" s="94"/>
      <c r="E62" s="94"/>
      <c r="F62" s="64" t="e">
        <f t="shared" si="0"/>
        <v>#DIV/0!</v>
      </c>
    </row>
    <row r="63" spans="1:6" s="16" customFormat="1" ht="20.25" hidden="1">
      <c r="A63" s="61">
        <v>0</v>
      </c>
      <c r="B63" s="172" t="s">
        <v>129</v>
      </c>
      <c r="C63" s="63" t="s">
        <v>130</v>
      </c>
      <c r="D63" s="94"/>
      <c r="E63" s="94"/>
      <c r="F63" s="64" t="e">
        <f t="shared" si="0"/>
        <v>#DIV/0!</v>
      </c>
    </row>
    <row r="64" spans="1:6" s="16" customFormat="1" ht="40.5" hidden="1">
      <c r="A64" s="61">
        <v>0</v>
      </c>
      <c r="B64" s="172" t="s">
        <v>131</v>
      </c>
      <c r="C64" s="63" t="s">
        <v>132</v>
      </c>
      <c r="D64" s="94"/>
      <c r="E64" s="94"/>
      <c r="F64" s="64" t="e">
        <f t="shared" si="0"/>
        <v>#DIV/0!</v>
      </c>
    </row>
    <row r="65" spans="1:6" s="16" customFormat="1" ht="81" hidden="1">
      <c r="A65" s="61">
        <v>0</v>
      </c>
      <c r="B65" s="172" t="s">
        <v>133</v>
      </c>
      <c r="C65" s="63" t="s">
        <v>134</v>
      </c>
      <c r="D65" s="94"/>
      <c r="E65" s="94"/>
      <c r="F65" s="64" t="e">
        <f t="shared" si="0"/>
        <v>#DIV/0!</v>
      </c>
    </row>
    <row r="66" spans="1:6" s="16" customFormat="1" ht="60.75" hidden="1">
      <c r="A66" s="61">
        <v>0</v>
      </c>
      <c r="B66" s="172" t="s">
        <v>135</v>
      </c>
      <c r="C66" s="63" t="s">
        <v>136</v>
      </c>
      <c r="D66" s="94"/>
      <c r="E66" s="94"/>
      <c r="F66" s="64" t="e">
        <f t="shared" si="0"/>
        <v>#DIV/0!</v>
      </c>
    </row>
    <row r="67" spans="1:6" s="16" customFormat="1" ht="20.25" hidden="1">
      <c r="A67" s="61">
        <v>0</v>
      </c>
      <c r="B67" s="172" t="s">
        <v>137</v>
      </c>
      <c r="C67" s="63" t="s">
        <v>138</v>
      </c>
      <c r="D67" s="94"/>
      <c r="E67" s="94"/>
      <c r="F67" s="64" t="e">
        <f t="shared" si="0"/>
        <v>#DIV/0!</v>
      </c>
    </row>
    <row r="68" spans="1:6" s="16" customFormat="1" ht="20.25" hidden="1">
      <c r="A68" s="61">
        <v>0</v>
      </c>
      <c r="B68" s="172" t="s">
        <v>139</v>
      </c>
      <c r="C68" s="63" t="s">
        <v>140</v>
      </c>
      <c r="D68" s="94"/>
      <c r="E68" s="94"/>
      <c r="F68" s="64" t="e">
        <f t="shared" si="0"/>
        <v>#DIV/0!</v>
      </c>
    </row>
    <row r="69" spans="1:6" s="16" customFormat="1" ht="45" customHeight="1" hidden="1">
      <c r="A69" s="57">
        <v>182</v>
      </c>
      <c r="B69" s="188" t="s">
        <v>141</v>
      </c>
      <c r="C69" s="59" t="s">
        <v>142</v>
      </c>
      <c r="D69" s="93">
        <f>D70</f>
        <v>0</v>
      </c>
      <c r="E69" s="93">
        <f>E70</f>
        <v>0</v>
      </c>
      <c r="F69" s="64" t="e">
        <f t="shared" si="0"/>
        <v>#DIV/0!</v>
      </c>
    </row>
    <row r="70" spans="1:6" s="16" customFormat="1" ht="32.25" customHeight="1" hidden="1">
      <c r="A70" s="61">
        <v>182</v>
      </c>
      <c r="B70" s="172" t="s">
        <v>143</v>
      </c>
      <c r="C70" s="63" t="s">
        <v>67</v>
      </c>
      <c r="D70" s="94">
        <v>0</v>
      </c>
      <c r="E70" s="94">
        <v>0</v>
      </c>
      <c r="F70" s="64" t="e">
        <f t="shared" si="0"/>
        <v>#DIV/0!</v>
      </c>
    </row>
    <row r="71" spans="1:6" s="16" customFormat="1" ht="32.25" customHeight="1">
      <c r="A71" s="65" t="s">
        <v>81</v>
      </c>
      <c r="B71" s="172" t="s">
        <v>226</v>
      </c>
      <c r="C71" s="83" t="s">
        <v>191</v>
      </c>
      <c r="D71" s="94">
        <v>12690.56</v>
      </c>
      <c r="E71" s="94">
        <v>12690.56</v>
      </c>
      <c r="F71" s="64">
        <f t="shared" si="0"/>
        <v>100</v>
      </c>
    </row>
    <row r="72" spans="1:6" s="16" customFormat="1" ht="32.25" customHeight="1">
      <c r="A72" s="65" t="s">
        <v>81</v>
      </c>
      <c r="B72" s="172" t="s">
        <v>389</v>
      </c>
      <c r="C72" s="83" t="s">
        <v>191</v>
      </c>
      <c r="D72" s="94">
        <v>41.75</v>
      </c>
      <c r="E72" s="94">
        <v>41.75</v>
      </c>
      <c r="F72" s="64">
        <f t="shared" si="0"/>
        <v>100</v>
      </c>
    </row>
    <row r="73" spans="1:6" s="16" customFormat="1" ht="26.25" customHeight="1">
      <c r="A73" s="65" t="s">
        <v>81</v>
      </c>
      <c r="B73" s="172" t="s">
        <v>227</v>
      </c>
      <c r="C73" s="83" t="s">
        <v>192</v>
      </c>
      <c r="D73" s="94">
        <v>768910.46</v>
      </c>
      <c r="E73" s="94">
        <v>787908.18</v>
      </c>
      <c r="F73" s="64">
        <f t="shared" si="0"/>
        <v>102.4707324179203</v>
      </c>
    </row>
    <row r="74" spans="1:6" s="16" customFormat="1" ht="26.25" customHeight="1">
      <c r="A74" s="65" t="s">
        <v>81</v>
      </c>
      <c r="B74" s="172" t="s">
        <v>228</v>
      </c>
      <c r="C74" s="83" t="s">
        <v>192</v>
      </c>
      <c r="D74" s="94">
        <v>16823.21</v>
      </c>
      <c r="E74" s="94">
        <v>17902.64</v>
      </c>
      <c r="F74" s="64">
        <f t="shared" si="0"/>
        <v>106.41631412792208</v>
      </c>
    </row>
    <row r="75" spans="1:6" s="16" customFormat="1" ht="21.75" customHeight="1">
      <c r="A75" s="57">
        <v>0</v>
      </c>
      <c r="B75" s="58" t="s">
        <v>196</v>
      </c>
      <c r="C75" s="59" t="s">
        <v>197</v>
      </c>
      <c r="D75" s="93">
        <f>D76</f>
        <v>4800</v>
      </c>
      <c r="E75" s="93">
        <f>E76</f>
        <v>4800</v>
      </c>
      <c r="F75" s="60">
        <f t="shared" si="0"/>
        <v>100</v>
      </c>
    </row>
    <row r="76" spans="1:6" s="16" customFormat="1" ht="58.5" customHeight="1">
      <c r="A76" s="85">
        <v>943</v>
      </c>
      <c r="B76" s="187" t="s">
        <v>198</v>
      </c>
      <c r="C76" s="87" t="s">
        <v>199</v>
      </c>
      <c r="D76" s="94">
        <f>D77+D78</f>
        <v>4800</v>
      </c>
      <c r="E76" s="94">
        <f>E77+E78</f>
        <v>4800</v>
      </c>
      <c r="F76" s="64">
        <f t="shared" si="0"/>
        <v>100</v>
      </c>
    </row>
    <row r="77" spans="1:6" s="16" customFormat="1" ht="80.25" customHeight="1">
      <c r="A77" s="85">
        <v>943</v>
      </c>
      <c r="B77" s="187" t="s">
        <v>200</v>
      </c>
      <c r="C77" s="87" t="s">
        <v>201</v>
      </c>
      <c r="D77" s="94">
        <v>0</v>
      </c>
      <c r="E77" s="94">
        <v>0</v>
      </c>
      <c r="F77" s="64">
        <v>0</v>
      </c>
    </row>
    <row r="78" spans="1:6" s="16" customFormat="1" ht="80.25" customHeight="1">
      <c r="A78" s="85">
        <v>943</v>
      </c>
      <c r="B78" s="187" t="s">
        <v>202</v>
      </c>
      <c r="C78" s="87" t="s">
        <v>201</v>
      </c>
      <c r="D78" s="94">
        <v>4800</v>
      </c>
      <c r="E78" s="94">
        <v>4800</v>
      </c>
      <c r="F78" s="64">
        <f t="shared" si="0"/>
        <v>100</v>
      </c>
    </row>
    <row r="79" spans="1:6" s="16" customFormat="1" ht="44.25" customHeight="1">
      <c r="A79" s="208">
        <v>943</v>
      </c>
      <c r="B79" s="188" t="s">
        <v>349</v>
      </c>
      <c r="C79" s="59" t="s">
        <v>350</v>
      </c>
      <c r="D79" s="211">
        <f>D80</f>
        <v>7676.03</v>
      </c>
      <c r="E79" s="211">
        <f>E80</f>
        <v>7676.03</v>
      </c>
      <c r="F79" s="60">
        <f t="shared" si="0"/>
        <v>100</v>
      </c>
    </row>
    <row r="80" spans="1:6" s="16" customFormat="1" ht="80.25" customHeight="1">
      <c r="A80" s="209">
        <v>943</v>
      </c>
      <c r="B80" s="210" t="s">
        <v>351</v>
      </c>
      <c r="C80" s="63" t="s">
        <v>352</v>
      </c>
      <c r="D80" s="212">
        <f>D81+D82</f>
        <v>7676.03</v>
      </c>
      <c r="E80" s="212">
        <f>E81+E82</f>
        <v>7676.03</v>
      </c>
      <c r="F80" s="64">
        <f t="shared" si="0"/>
        <v>100</v>
      </c>
    </row>
    <row r="81" spans="1:6" s="16" customFormat="1" ht="80.25" customHeight="1">
      <c r="A81" s="209">
        <v>943</v>
      </c>
      <c r="B81" s="172" t="s">
        <v>404</v>
      </c>
      <c r="C81" s="230" t="s">
        <v>405</v>
      </c>
      <c r="D81" s="212">
        <v>652.67</v>
      </c>
      <c r="E81" s="212">
        <v>652.67</v>
      </c>
      <c r="F81" s="64">
        <f t="shared" si="0"/>
        <v>100</v>
      </c>
    </row>
    <row r="82" spans="1:6" s="16" customFormat="1" ht="80.25" customHeight="1">
      <c r="A82" s="209">
        <v>943</v>
      </c>
      <c r="B82" s="172" t="s">
        <v>353</v>
      </c>
      <c r="C82" s="63" t="s">
        <v>354</v>
      </c>
      <c r="D82" s="212">
        <v>7023.36</v>
      </c>
      <c r="E82" s="212">
        <v>7023.36</v>
      </c>
      <c r="F82" s="64">
        <f t="shared" si="0"/>
        <v>100</v>
      </c>
    </row>
    <row r="83" spans="1:6" s="18" customFormat="1" ht="43.5" customHeight="1">
      <c r="A83" s="57">
        <v>943</v>
      </c>
      <c r="B83" s="58" t="s">
        <v>144</v>
      </c>
      <c r="C83" s="59" t="s">
        <v>145</v>
      </c>
      <c r="D83" s="93">
        <f>D84</f>
        <v>46930</v>
      </c>
      <c r="E83" s="93">
        <f>E84</f>
        <v>46930</v>
      </c>
      <c r="F83" s="60">
        <f t="shared" si="0"/>
        <v>100</v>
      </c>
    </row>
    <row r="84" spans="1:6" s="16" customFormat="1" ht="42" customHeight="1">
      <c r="A84" s="61">
        <v>943</v>
      </c>
      <c r="B84" s="184" t="s">
        <v>203</v>
      </c>
      <c r="C84" s="88" t="s">
        <v>204</v>
      </c>
      <c r="D84" s="94">
        <f>D85+D86+D87</f>
        <v>46930</v>
      </c>
      <c r="E84" s="94">
        <f>E85+E86+E87</f>
        <v>46930</v>
      </c>
      <c r="F84" s="64">
        <f t="shared" si="0"/>
        <v>100</v>
      </c>
    </row>
    <row r="85" spans="1:6" s="16" customFormat="1" ht="39.75" customHeight="1">
      <c r="A85" s="85">
        <v>943</v>
      </c>
      <c r="B85" s="183" t="s">
        <v>146</v>
      </c>
      <c r="C85" s="86" t="s">
        <v>205</v>
      </c>
      <c r="D85" s="94">
        <v>4800</v>
      </c>
      <c r="E85" s="94">
        <v>4800</v>
      </c>
      <c r="F85" s="64">
        <v>0</v>
      </c>
    </row>
    <row r="86" spans="1:6" s="16" customFormat="1" ht="43.5" customHeight="1">
      <c r="A86" s="85">
        <v>943</v>
      </c>
      <c r="B86" s="183" t="s">
        <v>206</v>
      </c>
      <c r="C86" s="86" t="s">
        <v>205</v>
      </c>
      <c r="D86" s="94">
        <v>42130</v>
      </c>
      <c r="E86" s="94">
        <v>42130</v>
      </c>
      <c r="F86" s="64">
        <f t="shared" si="0"/>
        <v>100</v>
      </c>
    </row>
    <row r="87" spans="1:6" s="16" customFormat="1" ht="26.25" customHeight="1">
      <c r="A87" s="85">
        <v>943</v>
      </c>
      <c r="B87" s="183" t="s">
        <v>208</v>
      </c>
      <c r="C87" s="92" t="s">
        <v>209</v>
      </c>
      <c r="D87" s="94">
        <v>0</v>
      </c>
      <c r="E87" s="94">
        <v>0</v>
      </c>
      <c r="F87" s="64">
        <v>0</v>
      </c>
    </row>
    <row r="88" spans="1:6" s="16" customFormat="1" ht="42.75" customHeight="1">
      <c r="A88" s="57">
        <v>943</v>
      </c>
      <c r="B88" s="171" t="s">
        <v>293</v>
      </c>
      <c r="C88" s="182" t="s">
        <v>294</v>
      </c>
      <c r="D88" s="93">
        <f>D89</f>
        <v>53480</v>
      </c>
      <c r="E88" s="93">
        <f>E89</f>
        <v>53480</v>
      </c>
      <c r="F88" s="60">
        <f t="shared" si="0"/>
        <v>100</v>
      </c>
    </row>
    <row r="89" spans="1:6" s="16" customFormat="1" ht="82.5" customHeight="1">
      <c r="A89" s="85">
        <v>943</v>
      </c>
      <c r="B89" s="183" t="s">
        <v>295</v>
      </c>
      <c r="C89" s="181" t="s">
        <v>296</v>
      </c>
      <c r="D89" s="94">
        <f>D90+D91</f>
        <v>53480</v>
      </c>
      <c r="E89" s="94">
        <f>E90+E91</f>
        <v>53480</v>
      </c>
      <c r="F89" s="64">
        <f t="shared" si="0"/>
        <v>100</v>
      </c>
    </row>
    <row r="90" spans="1:6" s="16" customFormat="1" ht="61.5" customHeight="1">
      <c r="A90" s="85">
        <v>943</v>
      </c>
      <c r="B90" s="89" t="s">
        <v>333</v>
      </c>
      <c r="C90" s="92" t="s">
        <v>334</v>
      </c>
      <c r="D90" s="94">
        <v>10696</v>
      </c>
      <c r="E90" s="94">
        <v>10696</v>
      </c>
      <c r="F90" s="64">
        <f>E90/D90*100</f>
        <v>100</v>
      </c>
    </row>
    <row r="91" spans="1:6" s="16" customFormat="1" ht="61.5" customHeight="1">
      <c r="A91" s="85">
        <v>943</v>
      </c>
      <c r="B91" s="89" t="s">
        <v>291</v>
      </c>
      <c r="C91" s="86" t="s">
        <v>292</v>
      </c>
      <c r="D91" s="94">
        <v>42784</v>
      </c>
      <c r="E91" s="94">
        <v>42784</v>
      </c>
      <c r="F91" s="64">
        <f>E91/D91*100</f>
        <v>100</v>
      </c>
    </row>
    <row r="92" spans="1:6" s="16" customFormat="1" ht="27.75" customHeight="1">
      <c r="A92" s="57">
        <v>943</v>
      </c>
      <c r="B92" s="171" t="s">
        <v>391</v>
      </c>
      <c r="C92" s="58" t="s">
        <v>392</v>
      </c>
      <c r="D92" s="93">
        <f>D93+D94</f>
        <v>55000</v>
      </c>
      <c r="E92" s="93">
        <f>E93+E94</f>
        <v>55000</v>
      </c>
      <c r="F92" s="60">
        <f t="shared" si="0"/>
        <v>100</v>
      </c>
    </row>
    <row r="93" spans="1:6" s="16" customFormat="1" ht="61.5" customHeight="1">
      <c r="A93" s="85">
        <v>943</v>
      </c>
      <c r="B93" s="172" t="s">
        <v>393</v>
      </c>
      <c r="C93" s="66" t="s">
        <v>394</v>
      </c>
      <c r="D93" s="94">
        <v>30000</v>
      </c>
      <c r="E93" s="94">
        <v>30000</v>
      </c>
      <c r="F93" s="64">
        <f t="shared" si="0"/>
        <v>100</v>
      </c>
    </row>
    <row r="94" spans="1:6" s="16" customFormat="1" ht="125.25" customHeight="1">
      <c r="A94" s="85">
        <v>943</v>
      </c>
      <c r="B94" s="228" t="s">
        <v>395</v>
      </c>
      <c r="C94" s="66" t="s">
        <v>396</v>
      </c>
      <c r="D94" s="94">
        <v>25000</v>
      </c>
      <c r="E94" s="94">
        <v>25000</v>
      </c>
      <c r="F94" s="64">
        <f>E94/D94*100</f>
        <v>100</v>
      </c>
    </row>
    <row r="95" spans="1:6" s="16" customFormat="1" ht="26.25" customHeight="1">
      <c r="A95" s="57">
        <v>943</v>
      </c>
      <c r="B95" s="58" t="s">
        <v>149</v>
      </c>
      <c r="C95" s="59" t="s">
        <v>150</v>
      </c>
      <c r="D95" s="93">
        <f>D96+D97</f>
        <v>20083.29</v>
      </c>
      <c r="E95" s="93">
        <f>E96+E97</f>
        <v>20083.29</v>
      </c>
      <c r="F95" s="60">
        <f t="shared" si="0"/>
        <v>100</v>
      </c>
    </row>
    <row r="96" spans="1:6" s="16" customFormat="1" ht="26.25" customHeight="1">
      <c r="A96" s="61">
        <v>943</v>
      </c>
      <c r="B96" s="178" t="s">
        <v>297</v>
      </c>
      <c r="C96" s="63" t="s">
        <v>68</v>
      </c>
      <c r="D96" s="94">
        <v>0</v>
      </c>
      <c r="E96" s="94">
        <v>0</v>
      </c>
      <c r="F96" s="64">
        <v>0</v>
      </c>
    </row>
    <row r="97" spans="1:6" s="16" customFormat="1" ht="26.25" customHeight="1">
      <c r="A97" s="61">
        <v>943</v>
      </c>
      <c r="B97" s="172" t="s">
        <v>281</v>
      </c>
      <c r="C97" s="63" t="s">
        <v>174</v>
      </c>
      <c r="D97" s="94">
        <v>20083.29</v>
      </c>
      <c r="E97" s="94">
        <v>20083.29</v>
      </c>
      <c r="F97" s="64">
        <f>E97/D97*100</f>
        <v>100</v>
      </c>
    </row>
    <row r="98" spans="1:6" s="16" customFormat="1" ht="47.25" customHeight="1" hidden="1">
      <c r="A98" s="68">
        <v>936</v>
      </c>
      <c r="B98" s="68" t="s">
        <v>147</v>
      </c>
      <c r="C98" s="69" t="s">
        <v>148</v>
      </c>
      <c r="D98" s="95">
        <v>0</v>
      </c>
      <c r="E98" s="95">
        <v>0</v>
      </c>
      <c r="F98" s="60" t="e">
        <f t="shared" si="0"/>
        <v>#DIV/0!</v>
      </c>
    </row>
    <row r="99" spans="1:6" s="16" customFormat="1" ht="19.5" customHeight="1" hidden="1">
      <c r="A99" s="70">
        <v>936</v>
      </c>
      <c r="B99" s="70" t="s">
        <v>149</v>
      </c>
      <c r="C99" s="71" t="s">
        <v>150</v>
      </c>
      <c r="D99" s="96">
        <v>0</v>
      </c>
      <c r="E99" s="96">
        <v>0</v>
      </c>
      <c r="F99" s="60" t="e">
        <f t="shared" si="0"/>
        <v>#DIV/0!</v>
      </c>
    </row>
    <row r="100" spans="1:6" s="16" customFormat="1" ht="18.75" customHeight="1" hidden="1">
      <c r="A100" s="68">
        <v>936</v>
      </c>
      <c r="B100" s="68" t="s">
        <v>151</v>
      </c>
      <c r="C100" s="72" t="s">
        <v>68</v>
      </c>
      <c r="D100" s="95"/>
      <c r="E100" s="95"/>
      <c r="F100" s="64" t="e">
        <f t="shared" si="0"/>
        <v>#DIV/0!</v>
      </c>
    </row>
    <row r="101" spans="1:6" s="16" customFormat="1" ht="57" customHeight="1" hidden="1">
      <c r="A101" s="70">
        <v>936</v>
      </c>
      <c r="B101" s="70" t="s">
        <v>152</v>
      </c>
      <c r="C101" s="71" t="s">
        <v>153</v>
      </c>
      <c r="D101" s="96">
        <v>0</v>
      </c>
      <c r="E101" s="96">
        <v>0</v>
      </c>
      <c r="F101" s="60" t="e">
        <f t="shared" si="0"/>
        <v>#DIV/0!</v>
      </c>
    </row>
    <row r="102" spans="1:6" s="16" customFormat="1" ht="45" customHeight="1" hidden="1">
      <c r="A102" s="68">
        <v>936</v>
      </c>
      <c r="B102" s="68" t="s">
        <v>154</v>
      </c>
      <c r="C102" s="72" t="s">
        <v>155</v>
      </c>
      <c r="D102" s="95"/>
      <c r="E102" s="95"/>
      <c r="F102" s="60" t="e">
        <f t="shared" si="0"/>
        <v>#DIV/0!</v>
      </c>
    </row>
    <row r="103" spans="1:6" s="18" customFormat="1" ht="24" customHeight="1">
      <c r="A103" s="57">
        <v>943</v>
      </c>
      <c r="B103" s="58" t="s">
        <v>156</v>
      </c>
      <c r="C103" s="59" t="s">
        <v>157</v>
      </c>
      <c r="D103" s="93">
        <f>D104</f>
        <v>9251947.06</v>
      </c>
      <c r="E103" s="93">
        <f>E104</f>
        <v>9251947.06</v>
      </c>
      <c r="F103" s="60">
        <f t="shared" si="0"/>
        <v>100</v>
      </c>
    </row>
    <row r="104" spans="1:6" s="18" customFormat="1" ht="40.5">
      <c r="A104" s="57">
        <v>943</v>
      </c>
      <c r="B104" s="58" t="s">
        <v>158</v>
      </c>
      <c r="C104" s="59" t="s">
        <v>159</v>
      </c>
      <c r="D104" s="93">
        <f>D105+D106+D109+D110+D111+D112+D113+D114+D115</f>
        <v>9251947.06</v>
      </c>
      <c r="E104" s="93">
        <f>E105+E106+E109+E110+E111+E112+E113+E114+E115</f>
        <v>9251947.06</v>
      </c>
      <c r="F104" s="60">
        <f t="shared" si="0"/>
        <v>100</v>
      </c>
    </row>
    <row r="105" spans="1:6" s="2" customFormat="1" ht="42.75" customHeight="1">
      <c r="A105" s="61">
        <v>943</v>
      </c>
      <c r="B105" s="172" t="s">
        <v>357</v>
      </c>
      <c r="C105" s="63" t="s">
        <v>160</v>
      </c>
      <c r="D105" s="231">
        <v>1204800</v>
      </c>
      <c r="E105" s="231">
        <v>1204800</v>
      </c>
      <c r="F105" s="64">
        <f t="shared" si="0"/>
        <v>100</v>
      </c>
    </row>
    <row r="106" spans="1:6" s="2" customFormat="1" ht="40.5">
      <c r="A106" s="61">
        <v>943</v>
      </c>
      <c r="B106" s="172" t="s">
        <v>357</v>
      </c>
      <c r="C106" s="63" t="s">
        <v>161</v>
      </c>
      <c r="D106" s="231">
        <v>3354400</v>
      </c>
      <c r="E106" s="231">
        <v>3354400</v>
      </c>
      <c r="F106" s="64">
        <f t="shared" si="0"/>
        <v>100</v>
      </c>
    </row>
    <row r="107" spans="1:6" s="2" customFormat="1" ht="20.25" hidden="1">
      <c r="A107" s="61">
        <v>936</v>
      </c>
      <c r="B107" s="62" t="s">
        <v>162</v>
      </c>
      <c r="C107" s="63" t="s">
        <v>163</v>
      </c>
      <c r="D107" s="97">
        <v>0</v>
      </c>
      <c r="E107" s="97">
        <v>0</v>
      </c>
      <c r="F107" s="64" t="e">
        <f t="shared" si="0"/>
        <v>#DIV/0!</v>
      </c>
    </row>
    <row r="108" spans="1:6" s="2" customFormat="1" ht="40.5" hidden="1">
      <c r="A108" s="61">
        <v>936</v>
      </c>
      <c r="B108" s="62" t="s">
        <v>164</v>
      </c>
      <c r="C108" s="63" t="s">
        <v>165</v>
      </c>
      <c r="D108" s="97">
        <v>0</v>
      </c>
      <c r="E108" s="97">
        <v>0</v>
      </c>
      <c r="F108" s="64" t="e">
        <f t="shared" si="0"/>
        <v>#DIV/0!</v>
      </c>
    </row>
    <row r="109" spans="1:6" s="2" customFormat="1" ht="45.75" customHeight="1">
      <c r="A109" s="90">
        <v>943</v>
      </c>
      <c r="B109" s="185" t="s">
        <v>359</v>
      </c>
      <c r="C109" s="91" t="s">
        <v>207</v>
      </c>
      <c r="D109" s="97">
        <v>220800</v>
      </c>
      <c r="E109" s="97">
        <v>220800</v>
      </c>
      <c r="F109" s="64">
        <f t="shared" si="0"/>
        <v>100</v>
      </c>
    </row>
    <row r="110" spans="1:6" s="2" customFormat="1" ht="42" customHeight="1">
      <c r="A110" s="61">
        <v>943</v>
      </c>
      <c r="B110" s="172" t="s">
        <v>358</v>
      </c>
      <c r="C110" s="63" t="s">
        <v>166</v>
      </c>
      <c r="D110" s="97">
        <v>101500</v>
      </c>
      <c r="E110" s="97">
        <v>101500</v>
      </c>
      <c r="F110" s="64">
        <f aca="true" t="shared" si="1" ref="F110:F119">E110/D110*100</f>
        <v>100</v>
      </c>
    </row>
    <row r="111" spans="1:6" s="2" customFormat="1" ht="63.75" customHeight="1">
      <c r="A111" s="61">
        <v>943</v>
      </c>
      <c r="B111" s="186" t="s">
        <v>360</v>
      </c>
      <c r="C111" s="63" t="s">
        <v>168</v>
      </c>
      <c r="D111" s="97">
        <v>1440670.61</v>
      </c>
      <c r="E111" s="97">
        <v>1440670.61</v>
      </c>
      <c r="F111" s="64">
        <f t="shared" si="1"/>
        <v>100</v>
      </c>
    </row>
    <row r="112" spans="1:6" s="2" customFormat="1" ht="63.75" customHeight="1">
      <c r="A112" s="216">
        <v>943</v>
      </c>
      <c r="B112" s="213" t="s">
        <v>355</v>
      </c>
      <c r="C112" s="214" t="s">
        <v>356</v>
      </c>
      <c r="D112" s="215">
        <v>900000</v>
      </c>
      <c r="E112" s="97">
        <v>900000</v>
      </c>
      <c r="F112" s="64">
        <f t="shared" si="1"/>
        <v>100</v>
      </c>
    </row>
    <row r="113" spans="1:6" s="2" customFormat="1" ht="24.75" customHeight="1">
      <c r="A113" s="61">
        <v>943</v>
      </c>
      <c r="B113" s="173" t="s">
        <v>298</v>
      </c>
      <c r="C113" s="174" t="s">
        <v>282</v>
      </c>
      <c r="D113" s="97">
        <v>301086</v>
      </c>
      <c r="E113" s="97">
        <v>301086</v>
      </c>
      <c r="F113" s="64">
        <f t="shared" si="1"/>
        <v>100</v>
      </c>
    </row>
    <row r="114" spans="1:6" s="2" customFormat="1" ht="24.75" customHeight="1">
      <c r="A114" s="61">
        <v>943</v>
      </c>
      <c r="B114" s="173" t="s">
        <v>361</v>
      </c>
      <c r="C114" s="174" t="s">
        <v>362</v>
      </c>
      <c r="D114" s="97">
        <v>1545570.99</v>
      </c>
      <c r="E114" s="97">
        <v>1545570.99</v>
      </c>
      <c r="F114" s="64">
        <f t="shared" si="1"/>
        <v>100</v>
      </c>
    </row>
    <row r="115" spans="1:6" s="2" customFormat="1" ht="24.75" customHeight="1">
      <c r="A115" s="61">
        <v>943</v>
      </c>
      <c r="B115" s="175" t="s">
        <v>299</v>
      </c>
      <c r="C115" s="176" t="s">
        <v>283</v>
      </c>
      <c r="D115" s="97">
        <v>183119.46</v>
      </c>
      <c r="E115" s="97">
        <v>183119.46</v>
      </c>
      <c r="F115" s="64">
        <f t="shared" si="1"/>
        <v>100</v>
      </c>
    </row>
    <row r="116" spans="1:6" s="2" customFormat="1" ht="60.75" hidden="1">
      <c r="A116" s="61">
        <v>936</v>
      </c>
      <c r="B116" s="73" t="s">
        <v>167</v>
      </c>
      <c r="C116" s="74" t="s">
        <v>168</v>
      </c>
      <c r="D116" s="94">
        <v>0</v>
      </c>
      <c r="E116" s="94">
        <v>0</v>
      </c>
      <c r="F116" s="64" t="e">
        <f t="shared" si="1"/>
        <v>#DIV/0!</v>
      </c>
    </row>
    <row r="117" spans="1:6" s="2" customFormat="1" ht="45.75" customHeight="1" hidden="1">
      <c r="A117" s="61">
        <v>936</v>
      </c>
      <c r="B117" s="73" t="s">
        <v>169</v>
      </c>
      <c r="C117" s="74" t="s">
        <v>170</v>
      </c>
      <c r="D117" s="94">
        <v>0</v>
      </c>
      <c r="E117" s="94">
        <v>0</v>
      </c>
      <c r="F117" s="64" t="e">
        <f t="shared" si="1"/>
        <v>#DIV/0!</v>
      </c>
    </row>
    <row r="118" spans="1:6" s="2" customFormat="1" ht="20.25" hidden="1">
      <c r="A118" s="61">
        <v>936</v>
      </c>
      <c r="B118" s="73" t="s">
        <v>171</v>
      </c>
      <c r="C118" s="74" t="s">
        <v>172</v>
      </c>
      <c r="D118" s="94">
        <v>0</v>
      </c>
      <c r="E118" s="94">
        <v>0</v>
      </c>
      <c r="F118" s="64" t="e">
        <f t="shared" si="1"/>
        <v>#DIV/0!</v>
      </c>
    </row>
    <row r="119" spans="1:6" s="16" customFormat="1" ht="20.25">
      <c r="A119" s="61"/>
      <c r="B119" s="62"/>
      <c r="C119" s="59" t="s">
        <v>173</v>
      </c>
      <c r="D119" s="93">
        <f>D103+D9</f>
        <v>14377223.9</v>
      </c>
      <c r="E119" s="93">
        <f>E103+E9</f>
        <v>14556546.530000001</v>
      </c>
      <c r="F119" s="60">
        <f t="shared" si="1"/>
        <v>101.24726881383548</v>
      </c>
    </row>
    <row r="120" spans="1:6" ht="20.25">
      <c r="A120" s="48"/>
      <c r="B120" s="48"/>
      <c r="C120" s="48"/>
      <c r="D120" s="49"/>
      <c r="E120" s="49"/>
      <c r="F120" s="49"/>
    </row>
    <row r="121" spans="1:6" ht="20.25">
      <c r="A121" s="48"/>
      <c r="B121" s="48"/>
      <c r="C121" s="48"/>
      <c r="D121" s="49"/>
      <c r="E121" s="49"/>
      <c r="F121" s="49"/>
    </row>
    <row r="122" spans="1:6" ht="20.25">
      <c r="A122" s="48"/>
      <c r="B122" s="48"/>
      <c r="C122" s="48"/>
      <c r="D122" s="49"/>
      <c r="E122" s="49"/>
      <c r="F122" s="49"/>
    </row>
    <row r="123" spans="1:6" ht="20.25">
      <c r="A123" s="48"/>
      <c r="B123" s="48"/>
      <c r="C123" s="75"/>
      <c r="D123" s="49"/>
      <c r="E123" s="49"/>
      <c r="F123" s="49"/>
    </row>
    <row r="124" spans="1:6" ht="20.25">
      <c r="A124" s="48"/>
      <c r="B124" s="48"/>
      <c r="C124" s="48"/>
      <c r="D124" s="49"/>
      <c r="E124" s="49"/>
      <c r="F124" s="49"/>
    </row>
    <row r="125" spans="1:6" ht="20.25">
      <c r="A125" s="48"/>
      <c r="B125" s="48"/>
      <c r="C125" s="48"/>
      <c r="D125" s="49"/>
      <c r="E125" s="49"/>
      <c r="F125" s="49"/>
    </row>
    <row r="126" spans="1:6" ht="20.25">
      <c r="A126" s="48"/>
      <c r="B126" s="48"/>
      <c r="C126" s="75"/>
      <c r="D126" s="49"/>
      <c r="E126" s="49"/>
      <c r="F126" s="49"/>
    </row>
    <row r="127" spans="1:6" ht="20.25">
      <c r="A127" s="48"/>
      <c r="B127" s="48"/>
      <c r="C127" s="48"/>
      <c r="D127" s="49"/>
      <c r="E127" s="49"/>
      <c r="F127" s="49"/>
    </row>
    <row r="128" spans="1:6" ht="20.25">
      <c r="A128" s="48"/>
      <c r="B128" s="48"/>
      <c r="C128" s="48"/>
      <c r="D128" s="49"/>
      <c r="E128" s="49"/>
      <c r="F128" s="49"/>
    </row>
    <row r="129" spans="1:6" ht="20.25">
      <c r="A129" s="48"/>
      <c r="B129" s="48"/>
      <c r="C129" s="48"/>
      <c r="D129" s="49"/>
      <c r="E129" s="49"/>
      <c r="F129" s="49"/>
    </row>
    <row r="130" spans="1:6" ht="20.25">
      <c r="A130" s="48"/>
      <c r="B130" s="48"/>
      <c r="C130" s="48"/>
      <c r="D130" s="49"/>
      <c r="E130" s="49"/>
      <c r="F130" s="49"/>
    </row>
    <row r="131" spans="1:6" ht="20.25">
      <c r="A131" s="48"/>
      <c r="B131" s="48"/>
      <c r="C131" s="48"/>
      <c r="D131" s="49"/>
      <c r="E131" s="49"/>
      <c r="F131" s="49"/>
    </row>
    <row r="132" spans="1:6" ht="20.25">
      <c r="A132" s="48"/>
      <c r="B132" s="48"/>
      <c r="C132" s="48"/>
      <c r="D132" s="49"/>
      <c r="E132" s="49"/>
      <c r="F132" s="49"/>
    </row>
    <row r="133" spans="1:6" ht="20.25">
      <c r="A133" s="48"/>
      <c r="B133" s="48"/>
      <c r="C133" s="48"/>
      <c r="D133" s="49"/>
      <c r="E133" s="49"/>
      <c r="F133" s="49"/>
    </row>
    <row r="134" spans="1:6" ht="20.25">
      <c r="A134" s="48"/>
      <c r="B134" s="48"/>
      <c r="C134" s="48"/>
      <c r="D134" s="49"/>
      <c r="E134" s="49"/>
      <c r="F134" s="49"/>
    </row>
    <row r="135" spans="1:6" ht="20.25">
      <c r="A135" s="48"/>
      <c r="B135" s="48"/>
      <c r="C135" s="48"/>
      <c r="D135" s="49"/>
      <c r="E135" s="49"/>
      <c r="F135" s="49"/>
    </row>
    <row r="136" spans="1:6" ht="20.25">
      <c r="A136" s="48"/>
      <c r="B136" s="48"/>
      <c r="C136" s="48"/>
      <c r="D136" s="49"/>
      <c r="E136" s="49"/>
      <c r="F136" s="49"/>
    </row>
    <row r="137" spans="1:6" ht="20.25">
      <c r="A137" s="48"/>
      <c r="B137" s="48"/>
      <c r="C137" s="48"/>
      <c r="D137" s="49"/>
      <c r="E137" s="49"/>
      <c r="F137" s="49"/>
    </row>
    <row r="138" spans="1:6" ht="20.25">
      <c r="A138" s="48"/>
      <c r="B138" s="48"/>
      <c r="C138" s="48"/>
      <c r="D138" s="49"/>
      <c r="E138" s="49"/>
      <c r="F138" s="49"/>
    </row>
    <row r="139" spans="1:6" ht="20.25">
      <c r="A139" s="48"/>
      <c r="B139" s="48"/>
      <c r="C139" s="48"/>
      <c r="D139" s="49"/>
      <c r="E139" s="49"/>
      <c r="F139" s="49"/>
    </row>
    <row r="140" spans="1:6" ht="20.25">
      <c r="A140" s="48"/>
      <c r="B140" s="48"/>
      <c r="C140" s="48"/>
      <c r="D140" s="49"/>
      <c r="E140" s="49"/>
      <c r="F140" s="49"/>
    </row>
    <row r="141" spans="1:6" ht="20.25">
      <c r="A141" s="48"/>
      <c r="B141" s="48"/>
      <c r="C141" s="48"/>
      <c r="D141" s="49"/>
      <c r="E141" s="49"/>
      <c r="F141" s="49"/>
    </row>
    <row r="142" spans="1:6" ht="20.25">
      <c r="A142" s="48"/>
      <c r="B142" s="48"/>
      <c r="C142" s="48"/>
      <c r="D142" s="49"/>
      <c r="E142" s="49"/>
      <c r="F142" s="49"/>
    </row>
    <row r="143" spans="1:6" ht="20.25">
      <c r="A143" s="48"/>
      <c r="B143" s="48"/>
      <c r="C143" s="48"/>
      <c r="D143" s="49"/>
      <c r="E143" s="49"/>
      <c r="F143" s="49"/>
    </row>
    <row r="144" spans="1:6" ht="20.25">
      <c r="A144" s="48"/>
      <c r="B144" s="48"/>
      <c r="C144" s="48"/>
      <c r="D144" s="49"/>
      <c r="E144" s="49"/>
      <c r="F144" s="49"/>
    </row>
    <row r="145" spans="1:6" ht="20.25">
      <c r="A145" s="48"/>
      <c r="B145" s="48"/>
      <c r="C145" s="48"/>
      <c r="D145" s="49"/>
      <c r="E145" s="49"/>
      <c r="F145" s="49"/>
    </row>
    <row r="146" spans="1:6" ht="20.25">
      <c r="A146" s="48"/>
      <c r="B146" s="48"/>
      <c r="C146" s="48"/>
      <c r="D146" s="49"/>
      <c r="E146" s="49"/>
      <c r="F146" s="49"/>
    </row>
    <row r="147" spans="1:6" ht="20.25">
      <c r="A147" s="48"/>
      <c r="B147" s="48"/>
      <c r="C147" s="48"/>
      <c r="D147" s="49"/>
      <c r="E147" s="49"/>
      <c r="F147" s="49"/>
    </row>
    <row r="148" spans="1:6" ht="20.25">
      <c r="A148" s="48"/>
      <c r="B148" s="48"/>
      <c r="C148" s="48"/>
      <c r="D148" s="49"/>
      <c r="E148" s="49"/>
      <c r="F148" s="49"/>
    </row>
    <row r="149" spans="1:6" ht="20.25">
      <c r="A149" s="48"/>
      <c r="B149" s="48"/>
      <c r="C149" s="48"/>
      <c r="D149" s="49"/>
      <c r="E149" s="49"/>
      <c r="F149" s="49"/>
    </row>
    <row r="150" spans="1:6" ht="20.25">
      <c r="A150" s="48"/>
      <c r="B150" s="48"/>
      <c r="C150" s="48"/>
      <c r="D150" s="49"/>
      <c r="E150" s="49"/>
      <c r="F150" s="49"/>
    </row>
    <row r="151" spans="1:6" ht="20.25">
      <c r="A151" s="48"/>
      <c r="B151" s="48"/>
      <c r="C151" s="48"/>
      <c r="D151" s="49"/>
      <c r="E151" s="49"/>
      <c r="F151" s="49"/>
    </row>
    <row r="152" spans="1:6" ht="20.25">
      <c r="A152" s="48"/>
      <c r="B152" s="48"/>
      <c r="C152" s="48"/>
      <c r="D152" s="49"/>
      <c r="E152" s="49"/>
      <c r="F152" s="49"/>
    </row>
    <row r="153" spans="1:6" ht="20.25">
      <c r="A153" s="48"/>
      <c r="B153" s="48"/>
      <c r="C153" s="48"/>
      <c r="D153" s="49"/>
      <c r="E153" s="49"/>
      <c r="F153" s="49"/>
    </row>
    <row r="154" spans="1:6" ht="20.25">
      <c r="A154" s="48"/>
      <c r="B154" s="48"/>
      <c r="C154" s="48"/>
      <c r="D154" s="49"/>
      <c r="E154" s="49"/>
      <c r="F154" s="49"/>
    </row>
    <row r="155" spans="1:6" ht="20.25">
      <c r="A155" s="48"/>
      <c r="B155" s="48"/>
      <c r="C155" s="48"/>
      <c r="D155" s="49"/>
      <c r="E155" s="49"/>
      <c r="F155" s="49"/>
    </row>
    <row r="156" spans="1:6" ht="20.25">
      <c r="A156" s="48"/>
      <c r="B156" s="48"/>
      <c r="C156" s="48"/>
      <c r="D156" s="49"/>
      <c r="E156" s="49"/>
      <c r="F156" s="49"/>
    </row>
    <row r="157" spans="1:6" ht="20.25">
      <c r="A157" s="48"/>
      <c r="B157" s="48"/>
      <c r="C157" s="48"/>
      <c r="D157" s="49"/>
      <c r="E157" s="49"/>
      <c r="F157" s="49"/>
    </row>
    <row r="158" spans="1:6" ht="20.25">
      <c r="A158" s="48"/>
      <c r="B158" s="48"/>
      <c r="C158" s="48"/>
      <c r="D158" s="49"/>
      <c r="E158" s="49"/>
      <c r="F158" s="49"/>
    </row>
    <row r="159" spans="1:6" ht="20.25">
      <c r="A159" s="48"/>
      <c r="B159" s="48"/>
      <c r="C159" s="48"/>
      <c r="D159" s="49"/>
      <c r="E159" s="49"/>
      <c r="F159" s="49"/>
    </row>
    <row r="160" spans="1:6" ht="20.25">
      <c r="A160" s="48"/>
      <c r="B160" s="48"/>
      <c r="C160" s="48"/>
      <c r="D160" s="49"/>
      <c r="E160" s="49"/>
      <c r="F160" s="49"/>
    </row>
    <row r="161" spans="1:6" ht="20.25">
      <c r="A161" s="48"/>
      <c r="B161" s="48"/>
      <c r="C161" s="48"/>
      <c r="D161" s="49"/>
      <c r="E161" s="49"/>
      <c r="F161" s="49"/>
    </row>
    <row r="162" spans="1:6" ht="20.25">
      <c r="A162" s="48"/>
      <c r="B162" s="48"/>
      <c r="C162" s="48"/>
      <c r="D162" s="49"/>
      <c r="E162" s="49"/>
      <c r="F162" s="49"/>
    </row>
    <row r="163" spans="1:6" ht="20.25">
      <c r="A163" s="48"/>
      <c r="B163" s="48"/>
      <c r="C163" s="48"/>
      <c r="D163" s="49"/>
      <c r="E163" s="49"/>
      <c r="F163" s="49"/>
    </row>
    <row r="164" spans="1:6" ht="20.25">
      <c r="A164" s="48"/>
      <c r="B164" s="48"/>
      <c r="C164" s="48"/>
      <c r="D164" s="49"/>
      <c r="E164" s="49"/>
      <c r="F164" s="49"/>
    </row>
    <row r="165" spans="1:6" ht="20.25">
      <c r="A165" s="48"/>
      <c r="B165" s="48"/>
      <c r="C165" s="48"/>
      <c r="D165" s="49"/>
      <c r="E165" s="49"/>
      <c r="F165" s="49"/>
    </row>
    <row r="166" spans="1:6" ht="20.25">
      <c r="A166" s="48"/>
      <c r="B166" s="48"/>
      <c r="C166" s="48"/>
      <c r="D166" s="49"/>
      <c r="E166" s="49"/>
      <c r="F166" s="49"/>
    </row>
    <row r="167" spans="1:6" ht="20.25">
      <c r="A167" s="48"/>
      <c r="B167" s="48"/>
      <c r="C167" s="48"/>
      <c r="D167" s="49"/>
      <c r="E167" s="49"/>
      <c r="F167" s="49"/>
    </row>
    <row r="168" spans="1:6" ht="20.25">
      <c r="A168" s="48"/>
      <c r="B168" s="48"/>
      <c r="C168" s="48"/>
      <c r="D168" s="49"/>
      <c r="E168" s="49"/>
      <c r="F168" s="49"/>
    </row>
    <row r="169" spans="1:6" ht="20.25">
      <c r="A169" s="48"/>
      <c r="B169" s="48"/>
      <c r="C169" s="48"/>
      <c r="D169" s="49"/>
      <c r="E169" s="49"/>
      <c r="F169" s="49"/>
    </row>
    <row r="170" spans="1:6" ht="20.25">
      <c r="A170" s="48"/>
      <c r="B170" s="48"/>
      <c r="C170" s="48"/>
      <c r="D170" s="49"/>
      <c r="E170" s="49"/>
      <c r="F170" s="49"/>
    </row>
    <row r="171" spans="1:6" ht="20.25">
      <c r="A171" s="48"/>
      <c r="B171" s="48"/>
      <c r="C171" s="48"/>
      <c r="D171" s="49"/>
      <c r="E171" s="49"/>
      <c r="F171" s="49"/>
    </row>
    <row r="172" spans="1:6" ht="20.25">
      <c r="A172" s="48"/>
      <c r="B172" s="48"/>
      <c r="C172" s="48"/>
      <c r="D172" s="49"/>
      <c r="E172" s="49"/>
      <c r="F172" s="49"/>
    </row>
    <row r="173" spans="1:6" ht="20.25">
      <c r="A173" s="48"/>
      <c r="B173" s="48"/>
      <c r="C173" s="48"/>
      <c r="D173" s="49"/>
      <c r="E173" s="49"/>
      <c r="F173" s="49"/>
    </row>
    <row r="174" spans="1:6" ht="20.25">
      <c r="A174" s="48"/>
      <c r="B174" s="48"/>
      <c r="C174" s="48"/>
      <c r="D174" s="49"/>
      <c r="E174" s="49"/>
      <c r="F174" s="49"/>
    </row>
    <row r="175" spans="1:6" ht="20.25">
      <c r="A175" s="48"/>
      <c r="B175" s="48"/>
      <c r="C175" s="48"/>
      <c r="D175" s="49"/>
      <c r="E175" s="49"/>
      <c r="F175" s="49"/>
    </row>
    <row r="176" spans="1:6" ht="20.25">
      <c r="A176" s="48"/>
      <c r="B176" s="48"/>
      <c r="C176" s="48"/>
      <c r="D176" s="49"/>
      <c r="E176" s="49"/>
      <c r="F176" s="49"/>
    </row>
    <row r="177" spans="1:6" ht="20.25">
      <c r="A177" s="48"/>
      <c r="B177" s="48"/>
      <c r="C177" s="48"/>
      <c r="D177" s="49"/>
      <c r="E177" s="49"/>
      <c r="F177" s="49"/>
    </row>
    <row r="178" spans="1:6" ht="20.25">
      <c r="A178" s="48"/>
      <c r="B178" s="48"/>
      <c r="C178" s="48"/>
      <c r="D178" s="49"/>
      <c r="E178" s="49"/>
      <c r="F178" s="49"/>
    </row>
    <row r="179" spans="1:6" ht="20.25">
      <c r="A179" s="48"/>
      <c r="B179" s="48"/>
      <c r="C179" s="48"/>
      <c r="D179" s="49"/>
      <c r="E179" s="49"/>
      <c r="F179" s="49"/>
    </row>
    <row r="180" spans="1:6" ht="20.25">
      <c r="A180" s="48"/>
      <c r="B180" s="48"/>
      <c r="C180" s="48"/>
      <c r="D180" s="49"/>
      <c r="E180" s="49"/>
      <c r="F180" s="49"/>
    </row>
    <row r="181" spans="1:6" ht="20.25">
      <c r="A181" s="48"/>
      <c r="B181" s="48"/>
      <c r="C181" s="48"/>
      <c r="D181" s="49"/>
      <c r="E181" s="49"/>
      <c r="F181" s="49"/>
    </row>
    <row r="182" spans="1:6" ht="20.25">
      <c r="A182" s="48"/>
      <c r="B182" s="48"/>
      <c r="C182" s="48"/>
      <c r="D182" s="49"/>
      <c r="E182" s="49"/>
      <c r="F182" s="49"/>
    </row>
    <row r="183" spans="1:6" ht="20.25">
      <c r="A183" s="48"/>
      <c r="B183" s="48"/>
      <c r="C183" s="48"/>
      <c r="D183" s="49"/>
      <c r="E183" s="49"/>
      <c r="F183" s="49"/>
    </row>
    <row r="184" spans="1:6" ht="20.25">
      <c r="A184" s="48"/>
      <c r="B184" s="48"/>
      <c r="C184" s="48"/>
      <c r="D184" s="49"/>
      <c r="E184" s="49"/>
      <c r="F184" s="49"/>
    </row>
    <row r="185" spans="1:6" ht="20.25">
      <c r="A185" s="48"/>
      <c r="B185" s="48"/>
      <c r="C185" s="48"/>
      <c r="D185" s="49"/>
      <c r="E185" s="49"/>
      <c r="F185" s="49"/>
    </row>
    <row r="186" spans="1:6" ht="20.25">
      <c r="A186" s="48"/>
      <c r="B186" s="48"/>
      <c r="C186" s="48"/>
      <c r="D186" s="49"/>
      <c r="E186" s="49"/>
      <c r="F186" s="49"/>
    </row>
    <row r="187" spans="1:6" ht="20.25">
      <c r="A187" s="48"/>
      <c r="B187" s="48"/>
      <c r="C187" s="48"/>
      <c r="D187" s="49"/>
      <c r="E187" s="49"/>
      <c r="F187" s="49"/>
    </row>
    <row r="188" spans="1:6" ht="20.25">
      <c r="A188" s="48"/>
      <c r="B188" s="48"/>
      <c r="C188" s="48"/>
      <c r="D188" s="49"/>
      <c r="E188" s="49"/>
      <c r="F188" s="49"/>
    </row>
    <row r="189" spans="1:6" ht="20.25">
      <c r="A189" s="48"/>
      <c r="B189" s="48"/>
      <c r="C189" s="48"/>
      <c r="D189" s="49"/>
      <c r="E189" s="49"/>
      <c r="F189" s="49"/>
    </row>
    <row r="190" spans="1:6" ht="20.25">
      <c r="A190" s="48"/>
      <c r="B190" s="48"/>
      <c r="C190" s="48"/>
      <c r="D190" s="49"/>
      <c r="E190" s="49"/>
      <c r="F190" s="49"/>
    </row>
    <row r="191" spans="1:6" ht="20.25">
      <c r="A191" s="48"/>
      <c r="B191" s="48"/>
      <c r="C191" s="48"/>
      <c r="D191" s="49"/>
      <c r="E191" s="49"/>
      <c r="F191" s="49"/>
    </row>
    <row r="192" spans="1:6" ht="20.25">
      <c r="A192" s="48"/>
      <c r="B192" s="48"/>
      <c r="C192" s="48"/>
      <c r="D192" s="49"/>
      <c r="E192" s="49"/>
      <c r="F192" s="49"/>
    </row>
    <row r="193" spans="1:6" ht="20.25">
      <c r="A193" s="48"/>
      <c r="B193" s="48"/>
      <c r="C193" s="48"/>
      <c r="D193" s="49"/>
      <c r="E193" s="49"/>
      <c r="F193" s="49"/>
    </row>
    <row r="194" spans="1:6" ht="20.25">
      <c r="A194" s="48"/>
      <c r="B194" s="48"/>
      <c r="C194" s="48"/>
      <c r="D194" s="49"/>
      <c r="E194" s="49"/>
      <c r="F194" s="49"/>
    </row>
    <row r="195" spans="1:6" ht="20.25">
      <c r="A195" s="48"/>
      <c r="B195" s="48"/>
      <c r="C195" s="48"/>
      <c r="D195" s="49"/>
      <c r="E195" s="49"/>
      <c r="F195" s="49"/>
    </row>
    <row r="196" spans="1:6" ht="20.25">
      <c r="A196" s="48"/>
      <c r="B196" s="48"/>
      <c r="C196" s="48"/>
      <c r="D196" s="49"/>
      <c r="E196" s="49"/>
      <c r="F196" s="49"/>
    </row>
    <row r="197" spans="1:6" ht="20.25">
      <c r="A197" s="48"/>
      <c r="B197" s="48"/>
      <c r="C197" s="48"/>
      <c r="D197" s="49"/>
      <c r="E197" s="49"/>
      <c r="F197" s="49"/>
    </row>
    <row r="198" spans="1:6" ht="20.25">
      <c r="A198" s="48"/>
      <c r="B198" s="48"/>
      <c r="C198" s="48"/>
      <c r="D198" s="49"/>
      <c r="E198" s="49"/>
      <c r="F198" s="49"/>
    </row>
    <row r="199" spans="1:6" ht="20.25">
      <c r="A199" s="48"/>
      <c r="B199" s="48"/>
      <c r="C199" s="48"/>
      <c r="D199" s="49"/>
      <c r="E199" s="49"/>
      <c r="F199" s="49"/>
    </row>
    <row r="200" spans="1:6" ht="20.25">
      <c r="A200" s="48"/>
      <c r="B200" s="48"/>
      <c r="C200" s="48"/>
      <c r="D200" s="49"/>
      <c r="E200" s="49"/>
      <c r="F200" s="49"/>
    </row>
    <row r="201" spans="1:6" ht="20.25">
      <c r="A201" s="48"/>
      <c r="B201" s="48"/>
      <c r="C201" s="48"/>
      <c r="D201" s="49"/>
      <c r="E201" s="49"/>
      <c r="F201" s="49"/>
    </row>
    <row r="202" spans="1:6" ht="20.25">
      <c r="A202" s="48"/>
      <c r="B202" s="48"/>
      <c r="C202" s="48"/>
      <c r="D202" s="49"/>
      <c r="E202" s="49"/>
      <c r="F202" s="49"/>
    </row>
    <row r="203" spans="1:6" ht="20.25">
      <c r="A203" s="48"/>
      <c r="B203" s="48"/>
      <c r="C203" s="48"/>
      <c r="D203" s="49"/>
      <c r="E203" s="49"/>
      <c r="F203" s="49"/>
    </row>
    <row r="204" spans="1:6" ht="20.25">
      <c r="A204" s="48"/>
      <c r="B204" s="48"/>
      <c r="C204" s="48"/>
      <c r="D204" s="49"/>
      <c r="E204" s="49"/>
      <c r="F204" s="49"/>
    </row>
    <row r="205" spans="1:6" ht="20.25">
      <c r="A205" s="48"/>
      <c r="B205" s="48"/>
      <c r="C205" s="48"/>
      <c r="D205" s="49"/>
      <c r="E205" s="49"/>
      <c r="F205" s="49"/>
    </row>
    <row r="206" spans="1:6" ht="20.25">
      <c r="A206" s="48"/>
      <c r="B206" s="48"/>
      <c r="C206" s="48"/>
      <c r="D206" s="49"/>
      <c r="E206" s="49"/>
      <c r="F206" s="49"/>
    </row>
    <row r="207" spans="1:6" ht="20.25">
      <c r="A207" s="48"/>
      <c r="B207" s="48"/>
      <c r="C207" s="48"/>
      <c r="D207" s="49"/>
      <c r="E207" s="49"/>
      <c r="F207" s="49"/>
    </row>
    <row r="208" spans="1:6" ht="20.25">
      <c r="A208" s="48"/>
      <c r="B208" s="48"/>
      <c r="C208" s="48"/>
      <c r="D208" s="49"/>
      <c r="E208" s="49"/>
      <c r="F208" s="49"/>
    </row>
    <row r="209" spans="1:6" ht="20.25">
      <c r="A209" s="48"/>
      <c r="B209" s="48"/>
      <c r="C209" s="48"/>
      <c r="D209" s="49"/>
      <c r="E209" s="49"/>
      <c r="F209" s="49"/>
    </row>
    <row r="210" spans="1:6" ht="20.25">
      <c r="A210" s="48"/>
      <c r="B210" s="48"/>
      <c r="C210" s="48"/>
      <c r="D210" s="49"/>
      <c r="E210" s="49"/>
      <c r="F210" s="49"/>
    </row>
    <row r="211" spans="1:6" ht="20.25">
      <c r="A211" s="48"/>
      <c r="B211" s="48"/>
      <c r="C211" s="48"/>
      <c r="D211" s="49"/>
      <c r="E211" s="49"/>
      <c r="F211" s="49"/>
    </row>
    <row r="212" spans="1:6" ht="20.25">
      <c r="A212" s="48"/>
      <c r="B212" s="48"/>
      <c r="C212" s="48"/>
      <c r="D212" s="49"/>
      <c r="E212" s="49"/>
      <c r="F212" s="49"/>
    </row>
    <row r="213" spans="1:6" ht="20.25">
      <c r="A213" s="48"/>
      <c r="B213" s="48"/>
      <c r="C213" s="48"/>
      <c r="D213" s="49"/>
      <c r="E213" s="49"/>
      <c r="F213" s="49"/>
    </row>
    <row r="214" spans="1:6" ht="20.25">
      <c r="A214" s="48"/>
      <c r="B214" s="48"/>
      <c r="C214" s="48"/>
      <c r="D214" s="49"/>
      <c r="E214" s="49"/>
      <c r="F214" s="49"/>
    </row>
    <row r="215" spans="1:6" ht="20.25">
      <c r="A215" s="48"/>
      <c r="B215" s="48"/>
      <c r="C215" s="48"/>
      <c r="D215" s="49"/>
      <c r="E215" s="49"/>
      <c r="F215" s="49"/>
    </row>
    <row r="216" spans="1:6" ht="20.25">
      <c r="A216" s="48"/>
      <c r="B216" s="48"/>
      <c r="C216" s="48"/>
      <c r="D216" s="49"/>
      <c r="E216" s="49"/>
      <c r="F216" s="49"/>
    </row>
    <row r="217" spans="1:6" ht="20.25">
      <c r="A217" s="48"/>
      <c r="B217" s="48"/>
      <c r="C217" s="48"/>
      <c r="D217" s="49"/>
      <c r="E217" s="49"/>
      <c r="F217" s="49"/>
    </row>
    <row r="218" spans="1:6" ht="20.25">
      <c r="A218" s="48"/>
      <c r="B218" s="48"/>
      <c r="C218" s="48"/>
      <c r="D218" s="49"/>
      <c r="E218" s="49"/>
      <c r="F218" s="49"/>
    </row>
    <row r="219" spans="1:6" ht="20.25">
      <c r="A219" s="48"/>
      <c r="B219" s="48"/>
      <c r="C219" s="48"/>
      <c r="D219" s="49"/>
      <c r="E219" s="49"/>
      <c r="F219" s="49"/>
    </row>
    <row r="220" spans="1:6" ht="20.25">
      <c r="A220" s="48"/>
      <c r="B220" s="48"/>
      <c r="C220" s="48"/>
      <c r="D220" s="49"/>
      <c r="E220" s="49"/>
      <c r="F220" s="49"/>
    </row>
    <row r="221" spans="1:6" ht="20.25">
      <c r="A221" s="48"/>
      <c r="B221" s="48"/>
      <c r="C221" s="48"/>
      <c r="D221" s="49"/>
      <c r="E221" s="49"/>
      <c r="F221" s="49"/>
    </row>
    <row r="222" spans="1:6" ht="20.25">
      <c r="A222" s="48"/>
      <c r="B222" s="48"/>
      <c r="C222" s="48"/>
      <c r="D222" s="49"/>
      <c r="E222" s="49"/>
      <c r="F222" s="49"/>
    </row>
    <row r="223" spans="1:6" ht="20.25">
      <c r="A223" s="48"/>
      <c r="B223" s="48"/>
      <c r="C223" s="48"/>
      <c r="D223" s="49"/>
      <c r="E223" s="49"/>
      <c r="F223" s="49"/>
    </row>
    <row r="224" spans="1:6" ht="20.25">
      <c r="A224" s="48"/>
      <c r="B224" s="48"/>
      <c r="C224" s="48"/>
      <c r="D224" s="49"/>
      <c r="E224" s="49"/>
      <c r="F224" s="49"/>
    </row>
    <row r="225" spans="1:6" ht="20.25">
      <c r="A225" s="48"/>
      <c r="B225" s="48"/>
      <c r="C225" s="48"/>
      <c r="D225" s="49"/>
      <c r="E225" s="49"/>
      <c r="F225" s="49"/>
    </row>
    <row r="226" spans="1:6" ht="20.25">
      <c r="A226" s="48"/>
      <c r="B226" s="48"/>
      <c r="C226" s="48"/>
      <c r="D226" s="49"/>
      <c r="E226" s="49"/>
      <c r="F226" s="49"/>
    </row>
  </sheetData>
  <sheetProtection/>
  <mergeCells count="2">
    <mergeCell ref="A8:B8"/>
    <mergeCell ref="A6:F6"/>
  </mergeCells>
  <printOptions/>
  <pageMargins left="1.1811023622047245" right="0.3937007874015748" top="0.7874015748031497" bottom="0.7874015748031497" header="0.5118110236220472" footer="0.5118110236220472"/>
  <pageSetup fitToHeight="6" fitToWidth="1" horizontalDpi="600" verticalDpi="6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5"/>
  <sheetViews>
    <sheetView zoomScale="75" zoomScaleNormal="75" zoomScalePageLayoutView="0" workbookViewId="0" topLeftCell="A1">
      <selection activeCell="D5" sqref="D5"/>
    </sheetView>
  </sheetViews>
  <sheetFormatPr defaultColWidth="9.00390625" defaultRowHeight="12.75"/>
  <cols>
    <col min="1" max="1" width="12.00390625" style="46" customWidth="1"/>
    <col min="2" max="2" width="17.375" style="46" customWidth="1"/>
    <col min="3" max="3" width="12.125" style="46" customWidth="1"/>
    <col min="4" max="4" width="121.00390625" style="1" customWidth="1"/>
    <col min="5" max="5" width="17.00390625" style="1" customWidth="1"/>
    <col min="6" max="6" width="17.375" style="1" customWidth="1"/>
    <col min="7" max="7" width="11.625" style="1" customWidth="1"/>
    <col min="8" max="16384" width="9.125" style="1" customWidth="1"/>
  </cols>
  <sheetData>
    <row r="1" spans="1:7" ht="18.75">
      <c r="A1" s="21"/>
      <c r="B1" s="21"/>
      <c r="C1" s="21"/>
      <c r="D1" s="20"/>
      <c r="E1" s="24" t="s">
        <v>431</v>
      </c>
      <c r="F1" s="266"/>
      <c r="G1" s="265" t="s">
        <v>432</v>
      </c>
    </row>
    <row r="2" spans="1:7" ht="18.75">
      <c r="A2" s="21"/>
      <c r="B2" s="21"/>
      <c r="C2" s="21"/>
      <c r="D2" s="20"/>
      <c r="E2" s="24"/>
      <c r="F2" s="266"/>
      <c r="G2" s="265" t="s">
        <v>400</v>
      </c>
    </row>
    <row r="3" spans="1:7" ht="18.75">
      <c r="A3" s="21"/>
      <c r="B3" s="21"/>
      <c r="C3" s="21"/>
      <c r="D3" s="20"/>
      <c r="E3" s="24"/>
      <c r="F3" s="266"/>
      <c r="G3" s="265" t="s">
        <v>401</v>
      </c>
    </row>
    <row r="4" spans="1:7" ht="18.75">
      <c r="A4" s="21"/>
      <c r="B4" s="21"/>
      <c r="C4" s="21"/>
      <c r="D4" s="20"/>
      <c r="E4" s="19"/>
      <c r="F4" s="266"/>
      <c r="G4" s="265" t="s">
        <v>438</v>
      </c>
    </row>
    <row r="5" spans="1:7" ht="18.75">
      <c r="A5" s="21"/>
      <c r="B5" s="21"/>
      <c r="C5" s="21"/>
      <c r="D5" s="20"/>
      <c r="E5" s="20"/>
      <c r="F5" s="20"/>
      <c r="G5" s="20"/>
    </row>
    <row r="6" spans="1:7" ht="12.75">
      <c r="A6" s="280" t="s">
        <v>434</v>
      </c>
      <c r="B6" s="281"/>
      <c r="C6" s="281"/>
      <c r="D6" s="281"/>
      <c r="E6" s="281"/>
      <c r="F6" s="281"/>
      <c r="G6" s="281"/>
    </row>
    <row r="7" spans="1:7" ht="11.25" customHeight="1">
      <c r="A7" s="281"/>
      <c r="B7" s="281"/>
      <c r="C7" s="281"/>
      <c r="D7" s="281"/>
      <c r="E7" s="281"/>
      <c r="F7" s="281"/>
      <c r="G7" s="281"/>
    </row>
    <row r="8" spans="1:7" ht="10.5" customHeight="1" hidden="1">
      <c r="A8" s="281"/>
      <c r="B8" s="281"/>
      <c r="C8" s="281"/>
      <c r="D8" s="281"/>
      <c r="E8" s="281"/>
      <c r="F8" s="281"/>
      <c r="G8" s="281"/>
    </row>
    <row r="9" spans="1:7" ht="12.75" hidden="1">
      <c r="A9" s="281"/>
      <c r="B9" s="281"/>
      <c r="C9" s="281"/>
      <c r="D9" s="281"/>
      <c r="E9" s="281"/>
      <c r="F9" s="281"/>
      <c r="G9" s="281"/>
    </row>
    <row r="10" spans="1:7" ht="18.75">
      <c r="A10" s="267"/>
      <c r="B10" s="267"/>
      <c r="C10" s="267"/>
      <c r="D10" s="267"/>
      <c r="E10" s="267"/>
      <c r="F10" s="267"/>
      <c r="G10" s="267"/>
    </row>
    <row r="11" spans="1:7" ht="18.75">
      <c r="A11" s="21"/>
      <c r="B11" s="21"/>
      <c r="C11" s="21"/>
      <c r="D11" s="20"/>
      <c r="E11" s="20"/>
      <c r="F11" s="265" t="s">
        <v>435</v>
      </c>
      <c r="G11" s="20"/>
    </row>
    <row r="12" spans="1:7" ht="56.25">
      <c r="A12" s="22" t="s">
        <v>234</v>
      </c>
      <c r="B12" s="22" t="s">
        <v>235</v>
      </c>
      <c r="C12" s="22" t="s">
        <v>236</v>
      </c>
      <c r="D12" s="22" t="s">
        <v>0</v>
      </c>
      <c r="E12" s="25" t="s">
        <v>403</v>
      </c>
      <c r="F12" s="25" t="s">
        <v>177</v>
      </c>
      <c r="G12" s="25" t="s">
        <v>176</v>
      </c>
    </row>
    <row r="13" spans="1:7" ht="15.75">
      <c r="A13" s="157">
        <v>1</v>
      </c>
      <c r="B13" s="157">
        <v>2</v>
      </c>
      <c r="C13" s="157">
        <v>3</v>
      </c>
      <c r="D13" s="157">
        <v>4</v>
      </c>
      <c r="E13" s="158">
        <v>5</v>
      </c>
      <c r="F13" s="158">
        <v>6</v>
      </c>
      <c r="G13" s="158">
        <v>7</v>
      </c>
    </row>
    <row r="14" spans="1:7" ht="18.75">
      <c r="A14" s="26" t="s">
        <v>1</v>
      </c>
      <c r="B14" s="26"/>
      <c r="C14" s="26"/>
      <c r="D14" s="27" t="s">
        <v>2</v>
      </c>
      <c r="E14" s="224">
        <f>E15+E20+F48</f>
        <v>3050175.5500000003</v>
      </c>
      <c r="F14" s="224">
        <f>F15+F20+F48</f>
        <v>3050175.5500000003</v>
      </c>
      <c r="G14" s="47">
        <f>F14/E14*100</f>
        <v>100</v>
      </c>
    </row>
    <row r="15" spans="1:7" ht="38.25" customHeight="1">
      <c r="A15" s="133" t="s">
        <v>3</v>
      </c>
      <c r="B15" s="134"/>
      <c r="C15" s="134"/>
      <c r="D15" s="135" t="s">
        <v>4</v>
      </c>
      <c r="E15" s="237">
        <f>E16</f>
        <v>588802.93</v>
      </c>
      <c r="F15" s="237">
        <f>F16</f>
        <v>588802.93</v>
      </c>
      <c r="G15" s="136">
        <f aca="true" t="shared" si="0" ref="G15:G49">F15/E15*100</f>
        <v>100</v>
      </c>
    </row>
    <row r="16" spans="1:7" ht="21.75" customHeight="1">
      <c r="A16" s="29"/>
      <c r="B16" s="30" t="s">
        <v>257</v>
      </c>
      <c r="C16" s="30"/>
      <c r="D16" s="99" t="s">
        <v>258</v>
      </c>
      <c r="E16" s="220">
        <f aca="true" t="shared" si="1" ref="E16:F18">E17</f>
        <v>588802.93</v>
      </c>
      <c r="F16" s="220">
        <f t="shared" si="1"/>
        <v>588802.93</v>
      </c>
      <c r="G16" s="77">
        <f t="shared" si="0"/>
        <v>100</v>
      </c>
    </row>
    <row r="17" spans="1:7" ht="18.75">
      <c r="A17" s="29"/>
      <c r="B17" s="30" t="s">
        <v>273</v>
      </c>
      <c r="C17" s="30"/>
      <c r="D17" s="99" t="s">
        <v>5</v>
      </c>
      <c r="E17" s="220">
        <f t="shared" si="1"/>
        <v>588802.93</v>
      </c>
      <c r="F17" s="220">
        <f t="shared" si="1"/>
        <v>588802.93</v>
      </c>
      <c r="G17" s="77">
        <f t="shared" si="0"/>
        <v>100</v>
      </c>
    </row>
    <row r="18" spans="1:7" ht="39" customHeight="1">
      <c r="A18" s="29"/>
      <c r="B18" s="30"/>
      <c r="C18" s="30" t="s">
        <v>6</v>
      </c>
      <c r="D18" s="99" t="s">
        <v>256</v>
      </c>
      <c r="E18" s="220">
        <f t="shared" si="1"/>
        <v>588802.93</v>
      </c>
      <c r="F18" s="220">
        <f t="shared" si="1"/>
        <v>588802.93</v>
      </c>
      <c r="G18" s="77">
        <f t="shared" si="0"/>
        <v>100</v>
      </c>
    </row>
    <row r="19" spans="1:7" ht="22.5" customHeight="1">
      <c r="A19" s="29"/>
      <c r="B19" s="30"/>
      <c r="C19" s="29" t="s">
        <v>8</v>
      </c>
      <c r="D19" s="100" t="s">
        <v>259</v>
      </c>
      <c r="E19" s="220">
        <v>588802.93</v>
      </c>
      <c r="F19" s="234">
        <v>588802.93</v>
      </c>
      <c r="G19" s="77">
        <f t="shared" si="0"/>
        <v>100</v>
      </c>
    </row>
    <row r="20" spans="1:7" ht="39" customHeight="1">
      <c r="A20" s="133" t="s">
        <v>16</v>
      </c>
      <c r="B20" s="133"/>
      <c r="C20" s="133"/>
      <c r="D20" s="137" t="s">
        <v>17</v>
      </c>
      <c r="E20" s="237">
        <f>E21+E44</f>
        <v>2394646.62</v>
      </c>
      <c r="F20" s="237">
        <f>F21+F44</f>
        <v>2394646.62</v>
      </c>
      <c r="G20" s="200">
        <f t="shared" si="0"/>
        <v>100</v>
      </c>
    </row>
    <row r="21" spans="1:7" ht="21" customHeight="1">
      <c r="A21" s="29"/>
      <c r="B21" s="30" t="s">
        <v>257</v>
      </c>
      <c r="C21" s="30"/>
      <c r="D21" s="99" t="s">
        <v>258</v>
      </c>
      <c r="E21" s="220">
        <f>E22+E29+E32+E35+E38+E41</f>
        <v>1776560.62</v>
      </c>
      <c r="F21" s="220">
        <f>F22+F29+F32+F35+F38+F41</f>
        <v>1776560.62</v>
      </c>
      <c r="G21" s="177">
        <f t="shared" si="0"/>
        <v>100</v>
      </c>
    </row>
    <row r="22" spans="1:7" ht="18.75">
      <c r="A22" s="29"/>
      <c r="B22" s="29" t="s">
        <v>274</v>
      </c>
      <c r="C22" s="29"/>
      <c r="D22" s="137" t="s">
        <v>18</v>
      </c>
      <c r="E22" s="220">
        <f>E23+E25+E27</f>
        <v>1742324.12</v>
      </c>
      <c r="F22" s="220">
        <f>F23+F25+F27</f>
        <v>1742324.12</v>
      </c>
      <c r="G22" s="77">
        <f t="shared" si="0"/>
        <v>100</v>
      </c>
    </row>
    <row r="23" spans="1:7" ht="36.75" customHeight="1">
      <c r="A23" s="29"/>
      <c r="B23" s="29"/>
      <c r="C23" s="109" t="s">
        <v>6</v>
      </c>
      <c r="D23" s="99" t="s">
        <v>256</v>
      </c>
      <c r="E23" s="220">
        <f>E24</f>
        <v>1380812.44</v>
      </c>
      <c r="F23" s="220">
        <f>F24</f>
        <v>1380812.44</v>
      </c>
      <c r="G23" s="77">
        <f t="shared" si="0"/>
        <v>100</v>
      </c>
    </row>
    <row r="24" spans="1:7" ht="16.5" customHeight="1">
      <c r="A24" s="29"/>
      <c r="B24" s="29"/>
      <c r="C24" s="110" t="s">
        <v>8</v>
      </c>
      <c r="D24" s="100" t="s">
        <v>259</v>
      </c>
      <c r="E24" s="220">
        <v>1380812.44</v>
      </c>
      <c r="F24" s="220">
        <v>1380812.44</v>
      </c>
      <c r="G24" s="77">
        <f t="shared" si="0"/>
        <v>100</v>
      </c>
    </row>
    <row r="25" spans="1:7" ht="16.5" customHeight="1">
      <c r="A25" s="29"/>
      <c r="B25" s="29"/>
      <c r="C25" s="110" t="s">
        <v>19</v>
      </c>
      <c r="D25" s="100" t="s">
        <v>210</v>
      </c>
      <c r="E25" s="220">
        <f>E26</f>
        <v>263884.55</v>
      </c>
      <c r="F25" s="220">
        <f>F26</f>
        <v>263884.55</v>
      </c>
      <c r="G25" s="77">
        <f t="shared" si="0"/>
        <v>100</v>
      </c>
    </row>
    <row r="26" spans="1:7" ht="18.75">
      <c r="A26" s="29"/>
      <c r="B26" s="29"/>
      <c r="C26" s="110" t="s">
        <v>20</v>
      </c>
      <c r="D26" s="100" t="s">
        <v>241</v>
      </c>
      <c r="E26" s="220">
        <v>263884.55</v>
      </c>
      <c r="F26" s="220">
        <v>263884.55</v>
      </c>
      <c r="G26" s="77">
        <f t="shared" si="0"/>
        <v>100</v>
      </c>
    </row>
    <row r="27" spans="1:7" ht="18.75">
      <c r="A27" s="29"/>
      <c r="B27" s="29"/>
      <c r="C27" s="111" t="s">
        <v>21</v>
      </c>
      <c r="D27" s="101" t="s">
        <v>22</v>
      </c>
      <c r="E27" s="220">
        <f>E28</f>
        <v>97627.13</v>
      </c>
      <c r="F27" s="220">
        <f>F28</f>
        <v>97627.13</v>
      </c>
      <c r="G27" s="77">
        <f t="shared" si="0"/>
        <v>100</v>
      </c>
    </row>
    <row r="28" spans="1:7" ht="21" customHeight="1">
      <c r="A28" s="29"/>
      <c r="B28" s="29"/>
      <c r="C28" s="111" t="s">
        <v>23</v>
      </c>
      <c r="D28" s="101" t="s">
        <v>24</v>
      </c>
      <c r="E28" s="220">
        <v>97627.13</v>
      </c>
      <c r="F28" s="220">
        <v>97627.13</v>
      </c>
      <c r="G28" s="77">
        <f t="shared" si="0"/>
        <v>100</v>
      </c>
    </row>
    <row r="29" spans="1:7" ht="54.75" customHeight="1">
      <c r="A29" s="29"/>
      <c r="B29" s="30" t="s">
        <v>300</v>
      </c>
      <c r="C29" s="32"/>
      <c r="D29" s="124" t="s">
        <v>301</v>
      </c>
      <c r="E29" s="220">
        <f>E30</f>
        <v>2000</v>
      </c>
      <c r="F29" s="220">
        <f>F30</f>
        <v>2000</v>
      </c>
      <c r="G29" s="77">
        <f t="shared" si="0"/>
        <v>100</v>
      </c>
    </row>
    <row r="30" spans="1:7" ht="18.75" customHeight="1">
      <c r="A30" s="29"/>
      <c r="B30" s="29"/>
      <c r="C30" s="110" t="s">
        <v>19</v>
      </c>
      <c r="D30" s="100" t="s">
        <v>210</v>
      </c>
      <c r="E30" s="220">
        <f>E31</f>
        <v>2000</v>
      </c>
      <c r="F30" s="220">
        <f>F31</f>
        <v>2000</v>
      </c>
      <c r="G30" s="77">
        <f t="shared" si="0"/>
        <v>100</v>
      </c>
    </row>
    <row r="31" spans="1:7" ht="18.75" customHeight="1">
      <c r="A31" s="29"/>
      <c r="B31" s="29"/>
      <c r="C31" s="110" t="s">
        <v>20</v>
      </c>
      <c r="D31" s="100" t="s">
        <v>241</v>
      </c>
      <c r="E31" s="220">
        <v>2000</v>
      </c>
      <c r="F31" s="234">
        <v>2000</v>
      </c>
      <c r="G31" s="77">
        <f t="shared" si="0"/>
        <v>100</v>
      </c>
    </row>
    <row r="32" spans="1:7" ht="23.25" customHeight="1">
      <c r="A32" s="29"/>
      <c r="B32" s="30" t="s">
        <v>406</v>
      </c>
      <c r="C32" s="29"/>
      <c r="D32" s="137" t="s">
        <v>26</v>
      </c>
      <c r="E32" s="220">
        <f>E33</f>
        <v>1100</v>
      </c>
      <c r="F32" s="234">
        <f>F33</f>
        <v>1100</v>
      </c>
      <c r="G32" s="77">
        <f t="shared" si="0"/>
        <v>100</v>
      </c>
    </row>
    <row r="33" spans="1:7" ht="18" customHeight="1">
      <c r="A33" s="29"/>
      <c r="B33" s="30"/>
      <c r="C33" s="110" t="s">
        <v>19</v>
      </c>
      <c r="D33" s="100" t="s">
        <v>210</v>
      </c>
      <c r="E33" s="234">
        <f>E34</f>
        <v>1100</v>
      </c>
      <c r="F33" s="234">
        <f>F34</f>
        <v>1100</v>
      </c>
      <c r="G33" s="77">
        <f t="shared" si="0"/>
        <v>100</v>
      </c>
    </row>
    <row r="34" spans="1:7" ht="18.75">
      <c r="A34" s="29"/>
      <c r="B34" s="30"/>
      <c r="C34" s="110" t="s">
        <v>20</v>
      </c>
      <c r="D34" s="100" t="s">
        <v>241</v>
      </c>
      <c r="E34" s="220">
        <v>1100</v>
      </c>
      <c r="F34" s="234">
        <v>1100</v>
      </c>
      <c r="G34" s="77">
        <f t="shared" si="0"/>
        <v>100</v>
      </c>
    </row>
    <row r="35" spans="1:7" ht="20.25" customHeight="1">
      <c r="A35" s="30"/>
      <c r="B35" s="29" t="s">
        <v>275</v>
      </c>
      <c r="C35" s="110"/>
      <c r="D35" s="137" t="s">
        <v>260</v>
      </c>
      <c r="E35" s="238">
        <f>E36</f>
        <v>8650</v>
      </c>
      <c r="F35" s="238">
        <f>F36</f>
        <v>8650</v>
      </c>
      <c r="G35" s="77">
        <f t="shared" si="0"/>
        <v>100</v>
      </c>
    </row>
    <row r="36" spans="1:7" ht="18.75">
      <c r="A36" s="30"/>
      <c r="B36" s="29"/>
      <c r="C36" s="109" t="s">
        <v>14</v>
      </c>
      <c r="D36" s="102" t="s">
        <v>25</v>
      </c>
      <c r="E36" s="238">
        <f>E37</f>
        <v>8650</v>
      </c>
      <c r="F36" s="238">
        <f>F37</f>
        <v>8650</v>
      </c>
      <c r="G36" s="77">
        <f t="shared" si="0"/>
        <v>100</v>
      </c>
    </row>
    <row r="37" spans="1:7" ht="18.75">
      <c r="A37" s="30"/>
      <c r="B37" s="29"/>
      <c r="C37" s="109" t="s">
        <v>35</v>
      </c>
      <c r="D37" s="102" t="s">
        <v>36</v>
      </c>
      <c r="E37" s="238">
        <v>8650</v>
      </c>
      <c r="F37" s="234">
        <v>8650</v>
      </c>
      <c r="G37" s="77">
        <f t="shared" si="0"/>
        <v>100</v>
      </c>
    </row>
    <row r="38" spans="1:7" ht="18.75">
      <c r="A38" s="30"/>
      <c r="B38" s="30" t="s">
        <v>397</v>
      </c>
      <c r="C38" s="30"/>
      <c r="D38" s="145" t="s">
        <v>398</v>
      </c>
      <c r="E38" s="220">
        <f>E39</f>
        <v>7486.5</v>
      </c>
      <c r="F38" s="220">
        <f>F39</f>
        <v>7486.5</v>
      </c>
      <c r="G38" s="77">
        <f t="shared" si="0"/>
        <v>100</v>
      </c>
    </row>
    <row r="39" spans="1:7" ht="18.75">
      <c r="A39" s="30"/>
      <c r="B39" s="30"/>
      <c r="C39" s="30" t="s">
        <v>14</v>
      </c>
      <c r="D39" s="102" t="s">
        <v>25</v>
      </c>
      <c r="E39" s="220">
        <f>E40</f>
        <v>7486.5</v>
      </c>
      <c r="F39" s="220">
        <f>F40</f>
        <v>7486.5</v>
      </c>
      <c r="G39" s="77">
        <f t="shared" si="0"/>
        <v>100</v>
      </c>
    </row>
    <row r="40" spans="1:7" ht="18.75">
      <c r="A40" s="30"/>
      <c r="B40" s="30"/>
      <c r="C40" s="30" t="s">
        <v>35</v>
      </c>
      <c r="D40" s="102" t="s">
        <v>36</v>
      </c>
      <c r="E40" s="220">
        <v>7486.5</v>
      </c>
      <c r="F40" s="220">
        <v>7486.5</v>
      </c>
      <c r="G40" s="77">
        <f t="shared" si="0"/>
        <v>100</v>
      </c>
    </row>
    <row r="41" spans="1:7" ht="18.75">
      <c r="A41" s="30"/>
      <c r="B41" s="29" t="s">
        <v>276</v>
      </c>
      <c r="C41" s="110"/>
      <c r="D41" s="137" t="s">
        <v>261</v>
      </c>
      <c r="E41" s="238">
        <f>E42</f>
        <v>15000</v>
      </c>
      <c r="F41" s="238">
        <f>F42</f>
        <v>15000</v>
      </c>
      <c r="G41" s="77">
        <f>F41/E41*100</f>
        <v>100</v>
      </c>
    </row>
    <row r="42" spans="1:7" ht="18.75">
      <c r="A42" s="30"/>
      <c r="B42" s="30"/>
      <c r="C42" s="30" t="s">
        <v>14</v>
      </c>
      <c r="D42" s="102" t="s">
        <v>25</v>
      </c>
      <c r="E42" s="238">
        <f>E43</f>
        <v>15000</v>
      </c>
      <c r="F42" s="238">
        <f>F43</f>
        <v>15000</v>
      </c>
      <c r="G42" s="77">
        <f>F42/E42*100</f>
        <v>100</v>
      </c>
    </row>
    <row r="43" spans="1:7" ht="18.75">
      <c r="A43" s="30"/>
      <c r="B43" s="30"/>
      <c r="C43" s="30" t="s">
        <v>35</v>
      </c>
      <c r="D43" s="102" t="s">
        <v>36</v>
      </c>
      <c r="E43" s="238">
        <v>15000</v>
      </c>
      <c r="F43" s="234">
        <v>15000</v>
      </c>
      <c r="G43" s="77">
        <f>F43/E43*100</f>
        <v>100</v>
      </c>
    </row>
    <row r="44" spans="1:7" ht="18.75">
      <c r="A44" s="30"/>
      <c r="B44" s="189" t="s">
        <v>302</v>
      </c>
      <c r="C44" s="32"/>
      <c r="D44" s="191" t="s">
        <v>303</v>
      </c>
      <c r="E44" s="238">
        <f aca="true" t="shared" si="2" ref="E44:F46">E45</f>
        <v>618086</v>
      </c>
      <c r="F44" s="238">
        <f t="shared" si="2"/>
        <v>618086</v>
      </c>
      <c r="G44" s="77">
        <f>F44/E44*100</f>
        <v>100</v>
      </c>
    </row>
    <row r="45" spans="1:7" ht="20.25" customHeight="1">
      <c r="A45" s="30"/>
      <c r="B45" s="29" t="s">
        <v>304</v>
      </c>
      <c r="C45" s="29"/>
      <c r="D45" s="229" t="s">
        <v>305</v>
      </c>
      <c r="E45" s="238">
        <f t="shared" si="2"/>
        <v>618086</v>
      </c>
      <c r="F45" s="238">
        <f t="shared" si="2"/>
        <v>618086</v>
      </c>
      <c r="G45" s="77">
        <f t="shared" si="0"/>
        <v>100</v>
      </c>
    </row>
    <row r="46" spans="1:7" ht="18.75">
      <c r="A46" s="30"/>
      <c r="B46" s="29"/>
      <c r="C46" s="109" t="s">
        <v>14</v>
      </c>
      <c r="D46" s="102" t="s">
        <v>25</v>
      </c>
      <c r="E46" s="238">
        <f t="shared" si="2"/>
        <v>618086</v>
      </c>
      <c r="F46" s="238">
        <f t="shared" si="2"/>
        <v>618086</v>
      </c>
      <c r="G46" s="77">
        <f t="shared" si="0"/>
        <v>100</v>
      </c>
    </row>
    <row r="47" spans="1:7" ht="18.75">
      <c r="A47" s="30"/>
      <c r="B47" s="29"/>
      <c r="C47" s="109" t="s">
        <v>35</v>
      </c>
      <c r="D47" s="102" t="s">
        <v>36</v>
      </c>
      <c r="E47" s="238">
        <v>618086</v>
      </c>
      <c r="F47" s="234">
        <v>618086</v>
      </c>
      <c r="G47" s="77">
        <f t="shared" si="0"/>
        <v>100</v>
      </c>
    </row>
    <row r="48" spans="1:7" ht="18.75">
      <c r="A48" s="134" t="s">
        <v>363</v>
      </c>
      <c r="B48" s="29"/>
      <c r="C48" s="109"/>
      <c r="D48" s="149" t="s">
        <v>364</v>
      </c>
      <c r="E48" s="239">
        <f>E49+E52+E55</f>
        <v>66726</v>
      </c>
      <c r="F48" s="239">
        <f>F49+F52+F55</f>
        <v>66726</v>
      </c>
      <c r="G48" s="47">
        <f t="shared" si="0"/>
        <v>100</v>
      </c>
    </row>
    <row r="49" spans="1:7" ht="18.75">
      <c r="A49" s="30"/>
      <c r="B49" s="29" t="s">
        <v>365</v>
      </c>
      <c r="C49" s="29"/>
      <c r="D49" s="104" t="s">
        <v>366</v>
      </c>
      <c r="E49" s="238">
        <f aca="true" t="shared" si="3" ref="E49:F58">E50</f>
        <v>7600</v>
      </c>
      <c r="F49" s="238">
        <f t="shared" si="3"/>
        <v>7600</v>
      </c>
      <c r="G49" s="77">
        <f t="shared" si="0"/>
        <v>100</v>
      </c>
    </row>
    <row r="50" spans="1:7" ht="18.75">
      <c r="A50" s="30"/>
      <c r="B50" s="30"/>
      <c r="C50" s="29" t="s">
        <v>19</v>
      </c>
      <c r="D50" s="100" t="s">
        <v>210</v>
      </c>
      <c r="E50" s="238">
        <f t="shared" si="3"/>
        <v>7600</v>
      </c>
      <c r="F50" s="238">
        <f t="shared" si="3"/>
        <v>7600</v>
      </c>
      <c r="G50" s="77">
        <f>F50/E50*100</f>
        <v>100</v>
      </c>
    </row>
    <row r="51" spans="1:7" ht="18.75">
      <c r="A51" s="30"/>
      <c r="B51" s="30"/>
      <c r="C51" s="29" t="s">
        <v>20</v>
      </c>
      <c r="D51" s="100" t="s">
        <v>241</v>
      </c>
      <c r="E51" s="240">
        <v>7600</v>
      </c>
      <c r="F51" s="241">
        <v>7600</v>
      </c>
      <c r="G51" s="77">
        <f aca="true" t="shared" si="4" ref="G51:G59">F51/E51*100</f>
        <v>100</v>
      </c>
    </row>
    <row r="52" spans="1:7" ht="19.5" customHeight="1">
      <c r="A52" s="30"/>
      <c r="B52" s="29" t="s">
        <v>367</v>
      </c>
      <c r="C52" s="29"/>
      <c r="D52" s="100" t="s">
        <v>368</v>
      </c>
      <c r="E52" s="238">
        <f t="shared" si="3"/>
        <v>31732</v>
      </c>
      <c r="F52" s="238">
        <f t="shared" si="3"/>
        <v>31732</v>
      </c>
      <c r="G52" s="77">
        <f t="shared" si="4"/>
        <v>100</v>
      </c>
    </row>
    <row r="53" spans="1:7" ht="18.75">
      <c r="A53" s="30"/>
      <c r="B53" s="34"/>
      <c r="C53" s="29" t="s">
        <v>19</v>
      </c>
      <c r="D53" s="100" t="s">
        <v>210</v>
      </c>
      <c r="E53" s="238">
        <f t="shared" si="3"/>
        <v>31732</v>
      </c>
      <c r="F53" s="238">
        <f t="shared" si="3"/>
        <v>31732</v>
      </c>
      <c r="G53" s="77">
        <f t="shared" si="4"/>
        <v>100</v>
      </c>
    </row>
    <row r="54" spans="1:7" ht="18.75">
      <c r="A54" s="30"/>
      <c r="B54" s="34"/>
      <c r="C54" s="29" t="s">
        <v>20</v>
      </c>
      <c r="D54" s="100" t="s">
        <v>241</v>
      </c>
      <c r="E54" s="240">
        <v>31732</v>
      </c>
      <c r="F54" s="241">
        <v>31732</v>
      </c>
      <c r="G54" s="77">
        <f t="shared" si="4"/>
        <v>100</v>
      </c>
    </row>
    <row r="55" spans="1:7" ht="18.75">
      <c r="A55" s="30"/>
      <c r="B55" s="29" t="s">
        <v>369</v>
      </c>
      <c r="C55" s="29"/>
      <c r="D55" s="195" t="s">
        <v>370</v>
      </c>
      <c r="E55" s="238">
        <f>E56+E58</f>
        <v>27394</v>
      </c>
      <c r="F55" s="238">
        <f>F56+F58</f>
        <v>27394</v>
      </c>
      <c r="G55" s="77">
        <f t="shared" si="4"/>
        <v>100</v>
      </c>
    </row>
    <row r="56" spans="1:7" ht="18.75">
      <c r="A56" s="30"/>
      <c r="B56" s="29"/>
      <c r="C56" s="29" t="s">
        <v>19</v>
      </c>
      <c r="D56" s="100" t="s">
        <v>210</v>
      </c>
      <c r="E56" s="238">
        <f t="shared" si="3"/>
        <v>2394</v>
      </c>
      <c r="F56" s="238">
        <f t="shared" si="3"/>
        <v>2394</v>
      </c>
      <c r="G56" s="77">
        <f>F56/E56*100</f>
        <v>100</v>
      </c>
    </row>
    <row r="57" spans="1:7" ht="18.75">
      <c r="A57" s="30"/>
      <c r="B57" s="29"/>
      <c r="C57" s="29" t="s">
        <v>20</v>
      </c>
      <c r="D57" s="100" t="s">
        <v>241</v>
      </c>
      <c r="E57" s="238">
        <v>2394</v>
      </c>
      <c r="F57" s="238">
        <v>2394</v>
      </c>
      <c r="G57" s="77">
        <f>F57/E57*100</f>
        <v>100</v>
      </c>
    </row>
    <row r="58" spans="1:7" ht="18.75">
      <c r="A58" s="30"/>
      <c r="B58" s="29"/>
      <c r="C58" s="125" t="s">
        <v>21</v>
      </c>
      <c r="D58" s="195" t="s">
        <v>22</v>
      </c>
      <c r="E58" s="238">
        <f t="shared" si="3"/>
        <v>25000</v>
      </c>
      <c r="F58" s="238">
        <f t="shared" si="3"/>
        <v>25000</v>
      </c>
      <c r="G58" s="77">
        <f t="shared" si="4"/>
        <v>100</v>
      </c>
    </row>
    <row r="59" spans="1:7" ht="18.75">
      <c r="A59" s="30"/>
      <c r="B59" s="29"/>
      <c r="C59" s="125" t="s">
        <v>23</v>
      </c>
      <c r="D59" s="122" t="s">
        <v>212</v>
      </c>
      <c r="E59" s="240">
        <v>25000</v>
      </c>
      <c r="F59" s="241">
        <v>25000</v>
      </c>
      <c r="G59" s="77">
        <f t="shared" si="4"/>
        <v>100</v>
      </c>
    </row>
    <row r="60" spans="1:7" ht="18.75">
      <c r="A60" s="116" t="s">
        <v>213</v>
      </c>
      <c r="B60" s="116"/>
      <c r="C60" s="116"/>
      <c r="D60" s="117" t="s">
        <v>214</v>
      </c>
      <c r="E60" s="242">
        <f>E61</f>
        <v>220800</v>
      </c>
      <c r="F60" s="242">
        <f>F61</f>
        <v>220800</v>
      </c>
      <c r="G60" s="47">
        <f aca="true" t="shared" si="5" ref="G60:G97">F60/E60*100</f>
        <v>100</v>
      </c>
    </row>
    <row r="61" spans="1:7" ht="19.5" customHeight="1">
      <c r="A61" s="139" t="s">
        <v>215</v>
      </c>
      <c r="B61" s="139"/>
      <c r="C61" s="139"/>
      <c r="D61" s="140" t="s">
        <v>216</v>
      </c>
      <c r="E61" s="243">
        <f>E62</f>
        <v>220800</v>
      </c>
      <c r="F61" s="243">
        <f>F62</f>
        <v>220800</v>
      </c>
      <c r="G61" s="136">
        <f t="shared" si="5"/>
        <v>100</v>
      </c>
    </row>
    <row r="62" spans="1:7" ht="21" customHeight="1">
      <c r="A62" s="37"/>
      <c r="B62" s="115" t="s">
        <v>262</v>
      </c>
      <c r="C62" s="115"/>
      <c r="D62" s="118" t="s">
        <v>217</v>
      </c>
      <c r="E62" s="244">
        <f>E63+E65</f>
        <v>220800</v>
      </c>
      <c r="F62" s="244">
        <f>F63+F65</f>
        <v>220800</v>
      </c>
      <c r="G62" s="77">
        <f t="shared" si="5"/>
        <v>100</v>
      </c>
    </row>
    <row r="63" spans="1:7" ht="35.25" customHeight="1">
      <c r="A63" s="29"/>
      <c r="B63" s="29"/>
      <c r="C63" s="109" t="s">
        <v>6</v>
      </c>
      <c r="D63" s="99" t="s">
        <v>7</v>
      </c>
      <c r="E63" s="244">
        <f aca="true" t="shared" si="6" ref="E63:F65">E64</f>
        <v>213746.84</v>
      </c>
      <c r="F63" s="244">
        <f t="shared" si="6"/>
        <v>213746.84</v>
      </c>
      <c r="G63" s="77">
        <f t="shared" si="5"/>
        <v>100</v>
      </c>
    </row>
    <row r="64" spans="1:7" ht="21" customHeight="1">
      <c r="A64" s="29"/>
      <c r="B64" s="33"/>
      <c r="C64" s="29" t="s">
        <v>8</v>
      </c>
      <c r="D64" s="100" t="s">
        <v>9</v>
      </c>
      <c r="E64" s="241">
        <v>213746.84</v>
      </c>
      <c r="F64" s="241">
        <v>213746.84</v>
      </c>
      <c r="G64" s="77">
        <f t="shared" si="5"/>
        <v>100</v>
      </c>
    </row>
    <row r="65" spans="1:7" ht="21" customHeight="1">
      <c r="A65" s="29"/>
      <c r="B65" s="33"/>
      <c r="C65" s="110" t="s">
        <v>19</v>
      </c>
      <c r="D65" s="100" t="s">
        <v>210</v>
      </c>
      <c r="E65" s="244">
        <f>E66</f>
        <v>7053.16</v>
      </c>
      <c r="F65" s="244">
        <f t="shared" si="6"/>
        <v>7053.16</v>
      </c>
      <c r="G65" s="77">
        <f t="shared" si="5"/>
        <v>100</v>
      </c>
    </row>
    <row r="66" spans="1:7" ht="21" customHeight="1">
      <c r="A66" s="29"/>
      <c r="B66" s="33"/>
      <c r="C66" s="110" t="s">
        <v>20</v>
      </c>
      <c r="D66" s="100" t="s">
        <v>241</v>
      </c>
      <c r="E66" s="241">
        <v>7053.16</v>
      </c>
      <c r="F66" s="241">
        <v>7053.16</v>
      </c>
      <c r="G66" s="77">
        <f t="shared" si="5"/>
        <v>100</v>
      </c>
    </row>
    <row r="67" spans="1:7" ht="21" customHeight="1">
      <c r="A67" s="39" t="s">
        <v>306</v>
      </c>
      <c r="B67" s="268"/>
      <c r="C67" s="269"/>
      <c r="D67" s="193" t="s">
        <v>307</v>
      </c>
      <c r="E67" s="242">
        <f aca="true" t="shared" si="7" ref="E67:F69">E68</f>
        <v>1043543.4199999999</v>
      </c>
      <c r="F67" s="242">
        <f t="shared" si="7"/>
        <v>1041431.1</v>
      </c>
      <c r="G67" s="47">
        <f>F67/E67*100</f>
        <v>99.79758197315834</v>
      </c>
    </row>
    <row r="68" spans="1:7" ht="21" customHeight="1">
      <c r="A68" s="30" t="s">
        <v>308</v>
      </c>
      <c r="B68" s="189"/>
      <c r="C68" s="32"/>
      <c r="D68" s="191" t="s">
        <v>309</v>
      </c>
      <c r="E68" s="243">
        <f t="shared" si="7"/>
        <v>1043543.4199999999</v>
      </c>
      <c r="F68" s="243">
        <f t="shared" si="7"/>
        <v>1041431.1</v>
      </c>
      <c r="G68" s="136">
        <f>F68/E68*100</f>
        <v>99.79758197315834</v>
      </c>
    </row>
    <row r="69" spans="1:7" ht="21" customHeight="1">
      <c r="A69" s="30"/>
      <c r="B69" s="189" t="s">
        <v>302</v>
      </c>
      <c r="C69" s="32"/>
      <c r="D69" s="191" t="s">
        <v>303</v>
      </c>
      <c r="E69" s="244">
        <f t="shared" si="7"/>
        <v>1043543.4199999999</v>
      </c>
      <c r="F69" s="244">
        <f t="shared" si="7"/>
        <v>1041431.1</v>
      </c>
      <c r="G69" s="77">
        <f>F69/E69*100</f>
        <v>99.79758197315834</v>
      </c>
    </row>
    <row r="70" spans="1:7" ht="21" customHeight="1">
      <c r="A70" s="30"/>
      <c r="B70" s="29" t="s">
        <v>310</v>
      </c>
      <c r="C70" s="125"/>
      <c r="D70" s="122" t="s">
        <v>311</v>
      </c>
      <c r="E70" s="244">
        <f>E71+E73+E75</f>
        <v>1043543.4199999999</v>
      </c>
      <c r="F70" s="244">
        <f>F71+F73+F75</f>
        <v>1041431.1</v>
      </c>
      <c r="G70" s="77">
        <f aca="true" t="shared" si="8" ref="G70:G77">F70/E70*100</f>
        <v>99.79758197315834</v>
      </c>
    </row>
    <row r="71" spans="1:7" ht="21" customHeight="1">
      <c r="A71" s="30"/>
      <c r="B71" s="29"/>
      <c r="C71" s="29" t="s">
        <v>6</v>
      </c>
      <c r="D71" s="122" t="s">
        <v>256</v>
      </c>
      <c r="E71" s="244">
        <f>E72</f>
        <v>783727.87</v>
      </c>
      <c r="F71" s="244">
        <f>F72</f>
        <v>783727.87</v>
      </c>
      <c r="G71" s="77">
        <f t="shared" si="8"/>
        <v>100</v>
      </c>
    </row>
    <row r="72" spans="1:7" ht="21" customHeight="1">
      <c r="A72" s="30"/>
      <c r="B72" s="29"/>
      <c r="C72" s="29" t="s">
        <v>27</v>
      </c>
      <c r="D72" s="194" t="s">
        <v>28</v>
      </c>
      <c r="E72" s="241">
        <v>783727.87</v>
      </c>
      <c r="F72" s="241">
        <v>783727.87</v>
      </c>
      <c r="G72" s="77">
        <f t="shared" si="8"/>
        <v>100</v>
      </c>
    </row>
    <row r="73" spans="1:7" ht="21" customHeight="1">
      <c r="A73" s="30"/>
      <c r="B73" s="29"/>
      <c r="C73" s="29" t="s">
        <v>19</v>
      </c>
      <c r="D73" s="124" t="s">
        <v>210</v>
      </c>
      <c r="E73" s="244">
        <f>E74</f>
        <v>251115.55</v>
      </c>
      <c r="F73" s="244">
        <f>F74</f>
        <v>249003.23</v>
      </c>
      <c r="G73" s="77">
        <f t="shared" si="8"/>
        <v>99.15882548890342</v>
      </c>
    </row>
    <row r="74" spans="1:7" ht="21" customHeight="1">
      <c r="A74" s="30"/>
      <c r="B74" s="29"/>
      <c r="C74" s="29" t="s">
        <v>20</v>
      </c>
      <c r="D74" s="124" t="s">
        <v>211</v>
      </c>
      <c r="E74" s="241">
        <v>251115.55</v>
      </c>
      <c r="F74" s="241">
        <v>249003.23</v>
      </c>
      <c r="G74" s="77">
        <f t="shared" si="8"/>
        <v>99.15882548890342</v>
      </c>
    </row>
    <row r="75" spans="1:7" ht="21" customHeight="1">
      <c r="A75" s="30"/>
      <c r="B75" s="29"/>
      <c r="C75" s="125" t="s">
        <v>21</v>
      </c>
      <c r="D75" s="195" t="s">
        <v>22</v>
      </c>
      <c r="E75" s="220">
        <f>E76</f>
        <v>8700</v>
      </c>
      <c r="F75" s="220">
        <f>F76</f>
        <v>8700</v>
      </c>
      <c r="G75" s="77">
        <f t="shared" si="8"/>
        <v>100</v>
      </c>
    </row>
    <row r="76" spans="1:7" ht="21" customHeight="1">
      <c r="A76" s="30"/>
      <c r="B76" s="29"/>
      <c r="C76" s="125" t="s">
        <v>23</v>
      </c>
      <c r="D76" s="122" t="s">
        <v>212</v>
      </c>
      <c r="E76" s="220">
        <v>8700</v>
      </c>
      <c r="F76" s="234">
        <v>8700</v>
      </c>
      <c r="G76" s="77">
        <f t="shared" si="8"/>
        <v>100</v>
      </c>
    </row>
    <row r="77" spans="1:7" ht="18.75">
      <c r="A77" s="35" t="s">
        <v>29</v>
      </c>
      <c r="B77" s="34"/>
      <c r="C77" s="270"/>
      <c r="D77" s="105" t="s">
        <v>30</v>
      </c>
      <c r="E77" s="242">
        <f aca="true" t="shared" si="9" ref="E77:F79">E78</f>
        <v>983708</v>
      </c>
      <c r="F77" s="242">
        <f t="shared" si="9"/>
        <v>983392.17</v>
      </c>
      <c r="G77" s="47">
        <f t="shared" si="8"/>
        <v>99.96789392787291</v>
      </c>
    </row>
    <row r="78" spans="1:7" ht="22.5" customHeight="1">
      <c r="A78" s="134" t="s">
        <v>31</v>
      </c>
      <c r="B78" s="141"/>
      <c r="C78" s="142"/>
      <c r="D78" s="143" t="s">
        <v>32</v>
      </c>
      <c r="E78" s="243">
        <f t="shared" si="9"/>
        <v>983708</v>
      </c>
      <c r="F78" s="243">
        <f t="shared" si="9"/>
        <v>983392.17</v>
      </c>
      <c r="G78" s="136">
        <f t="shared" si="5"/>
        <v>99.96789392787291</v>
      </c>
    </row>
    <row r="79" spans="1:7" ht="40.5" customHeight="1">
      <c r="A79" s="30"/>
      <c r="B79" s="111" t="s">
        <v>240</v>
      </c>
      <c r="C79" s="111"/>
      <c r="D79" s="170" t="s">
        <v>277</v>
      </c>
      <c r="E79" s="244">
        <f t="shared" si="9"/>
        <v>983708</v>
      </c>
      <c r="F79" s="244">
        <f t="shared" si="9"/>
        <v>983392.17</v>
      </c>
      <c r="G79" s="77">
        <f t="shared" si="5"/>
        <v>99.96789392787291</v>
      </c>
    </row>
    <row r="80" spans="1:7" ht="22.5" customHeight="1">
      <c r="A80" s="30"/>
      <c r="B80" s="196" t="s">
        <v>318</v>
      </c>
      <c r="C80" s="197"/>
      <c r="D80" s="101" t="s">
        <v>319</v>
      </c>
      <c r="E80" s="244">
        <f>E81+E84+E87</f>
        <v>983708</v>
      </c>
      <c r="F80" s="244">
        <f>F81+F84+F87</f>
        <v>983392.17</v>
      </c>
      <c r="G80" s="77">
        <f>F80/E80*100</f>
        <v>99.96789392787291</v>
      </c>
    </row>
    <row r="81" spans="1:7" ht="22.5" customHeight="1">
      <c r="A81" s="30"/>
      <c r="B81" s="232" t="s">
        <v>407</v>
      </c>
      <c r="C81" s="197"/>
      <c r="D81" s="162" t="s">
        <v>408</v>
      </c>
      <c r="E81" s="244">
        <f>E82</f>
        <v>34618</v>
      </c>
      <c r="F81" s="244">
        <f>F82</f>
        <v>34618</v>
      </c>
      <c r="G81" s="77">
        <f>F81/E81*100</f>
        <v>100</v>
      </c>
    </row>
    <row r="82" spans="1:7" ht="22.5" customHeight="1">
      <c r="A82" s="30"/>
      <c r="B82" s="196"/>
      <c r="C82" s="110" t="s">
        <v>19</v>
      </c>
      <c r="D82" s="100" t="s">
        <v>210</v>
      </c>
      <c r="E82" s="244">
        <f>E83</f>
        <v>34618</v>
      </c>
      <c r="F82" s="244">
        <f>F83</f>
        <v>34618</v>
      </c>
      <c r="G82" s="77">
        <f>F82/E82*100</f>
        <v>100</v>
      </c>
    </row>
    <row r="83" spans="1:7" ht="22.5" customHeight="1">
      <c r="A83" s="30"/>
      <c r="B83" s="196"/>
      <c r="C83" s="110" t="s">
        <v>20</v>
      </c>
      <c r="D83" s="100" t="s">
        <v>241</v>
      </c>
      <c r="E83" s="244">
        <v>34618</v>
      </c>
      <c r="F83" s="244">
        <v>34618</v>
      </c>
      <c r="G83" s="77">
        <f>F83/E83*100</f>
        <v>100</v>
      </c>
    </row>
    <row r="84" spans="1:7" ht="22.5" customHeight="1">
      <c r="A84" s="37"/>
      <c r="B84" s="167" t="s">
        <v>317</v>
      </c>
      <c r="C84" s="112"/>
      <c r="D84" s="162" t="s">
        <v>242</v>
      </c>
      <c r="E84" s="244">
        <f>E85</f>
        <v>905569</v>
      </c>
      <c r="F84" s="244">
        <f>F85</f>
        <v>905253.17</v>
      </c>
      <c r="G84" s="77">
        <f t="shared" si="5"/>
        <v>99.96512358528175</v>
      </c>
    </row>
    <row r="85" spans="1:7" ht="20.25" customHeight="1">
      <c r="A85" s="37"/>
      <c r="B85" s="38"/>
      <c r="C85" s="110" t="s">
        <v>19</v>
      </c>
      <c r="D85" s="100" t="s">
        <v>210</v>
      </c>
      <c r="E85" s="244">
        <f>E86</f>
        <v>905569</v>
      </c>
      <c r="F85" s="244">
        <f>F86</f>
        <v>905253.17</v>
      </c>
      <c r="G85" s="77">
        <f t="shared" si="5"/>
        <v>99.96512358528175</v>
      </c>
    </row>
    <row r="86" spans="1:7" ht="18.75">
      <c r="A86" s="37"/>
      <c r="B86" s="38"/>
      <c r="C86" s="110" t="s">
        <v>20</v>
      </c>
      <c r="D86" s="100" t="s">
        <v>241</v>
      </c>
      <c r="E86" s="244">
        <v>905569</v>
      </c>
      <c r="F86" s="234">
        <v>905253.17</v>
      </c>
      <c r="G86" s="77">
        <f t="shared" si="5"/>
        <v>99.96512358528175</v>
      </c>
    </row>
    <row r="87" spans="1:7" ht="37.5">
      <c r="A87" s="37"/>
      <c r="B87" s="217" t="s">
        <v>371</v>
      </c>
      <c r="C87" s="29"/>
      <c r="D87" s="218" t="s">
        <v>372</v>
      </c>
      <c r="E87" s="220">
        <f>E88</f>
        <v>43521</v>
      </c>
      <c r="F87" s="220">
        <f>F88</f>
        <v>43521</v>
      </c>
      <c r="G87" s="77">
        <f>F87/E87*100</f>
        <v>100</v>
      </c>
    </row>
    <row r="88" spans="1:7" ht="18.75">
      <c r="A88" s="37"/>
      <c r="B88" s="219"/>
      <c r="C88" s="30" t="s">
        <v>14</v>
      </c>
      <c r="D88" s="102" t="s">
        <v>25</v>
      </c>
      <c r="E88" s="220">
        <f>E89</f>
        <v>43521</v>
      </c>
      <c r="F88" s="220">
        <f>F89</f>
        <v>43521</v>
      </c>
      <c r="G88" s="77">
        <f t="shared" si="5"/>
        <v>100</v>
      </c>
    </row>
    <row r="89" spans="1:7" ht="18.75">
      <c r="A89" s="37"/>
      <c r="B89" s="219"/>
      <c r="C89" s="30" t="s">
        <v>35</v>
      </c>
      <c r="D89" s="102" t="s">
        <v>36</v>
      </c>
      <c r="E89" s="220">
        <v>43521</v>
      </c>
      <c r="F89" s="220">
        <v>43521</v>
      </c>
      <c r="G89" s="77">
        <f t="shared" si="5"/>
        <v>100</v>
      </c>
    </row>
    <row r="90" spans="1:7" ht="37.5">
      <c r="A90" s="37"/>
      <c r="B90" s="219"/>
      <c r="C90" s="29"/>
      <c r="D90" s="100" t="s">
        <v>373</v>
      </c>
      <c r="E90" s="220">
        <v>43521</v>
      </c>
      <c r="F90" s="220">
        <v>43521</v>
      </c>
      <c r="G90" s="77">
        <f t="shared" si="5"/>
        <v>100</v>
      </c>
    </row>
    <row r="91" spans="1:7" ht="18.75">
      <c r="A91" s="39" t="s">
        <v>33</v>
      </c>
      <c r="B91" s="34"/>
      <c r="C91" s="109"/>
      <c r="D91" s="106" t="s">
        <v>34</v>
      </c>
      <c r="E91" s="235">
        <f>E92+E115</f>
        <v>3077717.59</v>
      </c>
      <c r="F91" s="235">
        <f>F92+F115</f>
        <v>3034596.5999999996</v>
      </c>
      <c r="G91" s="47">
        <f t="shared" si="5"/>
        <v>98.59892960484396</v>
      </c>
    </row>
    <row r="92" spans="1:7" ht="18.75">
      <c r="A92" s="133" t="s">
        <v>37</v>
      </c>
      <c r="B92" s="134"/>
      <c r="C92" s="142"/>
      <c r="D92" s="137" t="s">
        <v>38</v>
      </c>
      <c r="E92" s="237">
        <f>E93</f>
        <v>1483418.3399999999</v>
      </c>
      <c r="F92" s="237">
        <f>F93</f>
        <v>1483418.3399999999</v>
      </c>
      <c r="G92" s="136">
        <f t="shared" si="5"/>
        <v>100</v>
      </c>
    </row>
    <row r="93" spans="1:7" ht="21" customHeight="1">
      <c r="A93" s="29"/>
      <c r="B93" s="30" t="s">
        <v>243</v>
      </c>
      <c r="C93" s="110"/>
      <c r="D93" s="137" t="s">
        <v>244</v>
      </c>
      <c r="E93" s="220">
        <f>E94</f>
        <v>1483418.3399999999</v>
      </c>
      <c r="F93" s="220">
        <f>F94</f>
        <v>1483418.3399999999</v>
      </c>
      <c r="G93" s="77">
        <f t="shared" si="5"/>
        <v>100</v>
      </c>
    </row>
    <row r="94" spans="1:7" ht="21" customHeight="1">
      <c r="A94" s="29"/>
      <c r="B94" s="30" t="s">
        <v>245</v>
      </c>
      <c r="C94" s="110"/>
      <c r="D94" s="103" t="s">
        <v>246</v>
      </c>
      <c r="E94" s="220">
        <f>E95+E104+E107+E112</f>
        <v>1483418.3399999999</v>
      </c>
      <c r="F94" s="220">
        <f>F95+F104+F107+F112</f>
        <v>1483418.3399999999</v>
      </c>
      <c r="G94" s="77">
        <f t="shared" si="5"/>
        <v>100</v>
      </c>
    </row>
    <row r="95" spans="1:7" ht="21" customHeight="1">
      <c r="A95" s="29"/>
      <c r="B95" s="30" t="s">
        <v>335</v>
      </c>
      <c r="C95" s="110"/>
      <c r="D95" s="103" t="s">
        <v>336</v>
      </c>
      <c r="E95" s="220">
        <f>E96+E98+E101</f>
        <v>489056.92</v>
      </c>
      <c r="F95" s="220">
        <f>F96+F98+F101</f>
        <v>489056.92</v>
      </c>
      <c r="G95" s="136">
        <f t="shared" si="5"/>
        <v>100</v>
      </c>
    </row>
    <row r="96" spans="1:7" ht="21" customHeight="1">
      <c r="A96" s="29"/>
      <c r="B96" s="30"/>
      <c r="C96" s="110" t="s">
        <v>337</v>
      </c>
      <c r="D96" s="103" t="s">
        <v>338</v>
      </c>
      <c r="E96" s="220">
        <f>E97</f>
        <v>79180.98</v>
      </c>
      <c r="F96" s="220">
        <f>F97</f>
        <v>79180.98</v>
      </c>
      <c r="G96" s="77">
        <f t="shared" si="5"/>
        <v>100</v>
      </c>
    </row>
    <row r="97" spans="1:7" ht="21" customHeight="1">
      <c r="A97" s="29"/>
      <c r="B97" s="30"/>
      <c r="C97" s="110" t="s">
        <v>339</v>
      </c>
      <c r="D97" s="103" t="s">
        <v>340</v>
      </c>
      <c r="E97" s="220">
        <v>79180.98</v>
      </c>
      <c r="F97" s="220">
        <v>79180.98</v>
      </c>
      <c r="G97" s="77">
        <f t="shared" si="5"/>
        <v>100</v>
      </c>
    </row>
    <row r="98" spans="1:7" ht="21" customHeight="1">
      <c r="A98" s="29"/>
      <c r="B98" s="30"/>
      <c r="C98" s="30" t="s">
        <v>14</v>
      </c>
      <c r="D98" s="102" t="s">
        <v>25</v>
      </c>
      <c r="E98" s="220">
        <f>E99</f>
        <v>171975.5</v>
      </c>
      <c r="F98" s="220">
        <f>F99</f>
        <v>171975.5</v>
      </c>
      <c r="G98" s="77">
        <f aca="true" t="shared" si="10" ref="G98:G181">F98/E98*100</f>
        <v>100</v>
      </c>
    </row>
    <row r="99" spans="1:7" ht="21" customHeight="1">
      <c r="A99" s="29"/>
      <c r="B99" s="30"/>
      <c r="C99" s="30" t="s">
        <v>35</v>
      </c>
      <c r="D99" s="102" t="s">
        <v>36</v>
      </c>
      <c r="E99" s="220">
        <v>171975.5</v>
      </c>
      <c r="F99" s="220">
        <v>171975.5</v>
      </c>
      <c r="G99" s="77">
        <f t="shared" si="10"/>
        <v>100</v>
      </c>
    </row>
    <row r="100" spans="1:7" ht="21" customHeight="1">
      <c r="A100" s="29"/>
      <c r="B100" s="30"/>
      <c r="C100" s="30"/>
      <c r="D100" s="102" t="s">
        <v>409</v>
      </c>
      <c r="E100" s="220">
        <v>171975.5</v>
      </c>
      <c r="F100" s="220">
        <v>171975.5</v>
      </c>
      <c r="G100" s="77">
        <f t="shared" si="10"/>
        <v>100</v>
      </c>
    </row>
    <row r="101" spans="1:7" ht="21" customHeight="1">
      <c r="A101" s="29"/>
      <c r="B101" s="30"/>
      <c r="C101" s="30" t="s">
        <v>14</v>
      </c>
      <c r="D101" s="102" t="s">
        <v>25</v>
      </c>
      <c r="E101" s="220">
        <f>E102</f>
        <v>237900.44</v>
      </c>
      <c r="F101" s="220">
        <f>F102</f>
        <v>237900.44</v>
      </c>
      <c r="G101" s="77">
        <f aca="true" t="shared" si="11" ref="G101:G106">F101/E101*100</f>
        <v>100</v>
      </c>
    </row>
    <row r="102" spans="1:7" ht="21" customHeight="1">
      <c r="A102" s="29"/>
      <c r="B102" s="30"/>
      <c r="C102" s="30" t="s">
        <v>35</v>
      </c>
      <c r="D102" s="102" t="s">
        <v>36</v>
      </c>
      <c r="E102" s="220">
        <v>237900.44</v>
      </c>
      <c r="F102" s="220">
        <v>237900.44</v>
      </c>
      <c r="G102" s="77">
        <f t="shared" si="11"/>
        <v>100</v>
      </c>
    </row>
    <row r="103" spans="1:7" ht="21" customHeight="1">
      <c r="A103" s="29"/>
      <c r="B103" s="30"/>
      <c r="C103" s="30"/>
      <c r="D103" s="102" t="s">
        <v>410</v>
      </c>
      <c r="E103" s="220">
        <v>237900.44</v>
      </c>
      <c r="F103" s="220">
        <v>237900.44</v>
      </c>
      <c r="G103" s="77">
        <f t="shared" si="11"/>
        <v>100</v>
      </c>
    </row>
    <row r="104" spans="1:7" ht="21" customHeight="1">
      <c r="A104" s="29"/>
      <c r="B104" s="30" t="s">
        <v>411</v>
      </c>
      <c r="C104" s="30"/>
      <c r="D104" s="102" t="s">
        <v>412</v>
      </c>
      <c r="E104" s="220">
        <f>E105</f>
        <v>107534</v>
      </c>
      <c r="F104" s="220">
        <v>107534</v>
      </c>
      <c r="G104" s="77">
        <f t="shared" si="11"/>
        <v>100</v>
      </c>
    </row>
    <row r="105" spans="1:7" ht="21" customHeight="1">
      <c r="A105" s="29"/>
      <c r="B105" s="30"/>
      <c r="C105" s="110" t="s">
        <v>19</v>
      </c>
      <c r="D105" s="100" t="s">
        <v>210</v>
      </c>
      <c r="E105" s="220">
        <f>E106</f>
        <v>107534</v>
      </c>
      <c r="F105" s="220">
        <f>F106</f>
        <v>107534</v>
      </c>
      <c r="G105" s="77">
        <f t="shared" si="11"/>
        <v>100</v>
      </c>
    </row>
    <row r="106" spans="1:7" ht="21" customHeight="1">
      <c r="A106" s="29"/>
      <c r="B106" s="30"/>
      <c r="C106" s="110" t="s">
        <v>20</v>
      </c>
      <c r="D106" s="100" t="s">
        <v>241</v>
      </c>
      <c r="E106" s="220">
        <v>107534</v>
      </c>
      <c r="F106" s="234">
        <v>107534</v>
      </c>
      <c r="G106" s="77">
        <f t="shared" si="11"/>
        <v>100</v>
      </c>
    </row>
    <row r="107" spans="1:7" ht="21" customHeight="1">
      <c r="A107" s="29"/>
      <c r="B107" s="30" t="s">
        <v>316</v>
      </c>
      <c r="C107" s="110"/>
      <c r="D107" s="102" t="s">
        <v>247</v>
      </c>
      <c r="E107" s="220">
        <f>E108+E110</f>
        <v>769944.48</v>
      </c>
      <c r="F107" s="220">
        <f>F108+F110</f>
        <v>769944.48</v>
      </c>
      <c r="G107" s="77">
        <f t="shared" si="10"/>
        <v>100</v>
      </c>
    </row>
    <row r="108" spans="1:7" ht="18.75" customHeight="1">
      <c r="A108" s="29"/>
      <c r="B108" s="30"/>
      <c r="C108" s="110" t="s">
        <v>19</v>
      </c>
      <c r="D108" s="100" t="s">
        <v>210</v>
      </c>
      <c r="E108" s="220">
        <f>E109</f>
        <v>583944.48</v>
      </c>
      <c r="F108" s="220">
        <f>F109</f>
        <v>583944.48</v>
      </c>
      <c r="G108" s="77">
        <f t="shared" si="10"/>
        <v>100</v>
      </c>
    </row>
    <row r="109" spans="1:7" ht="23.25" customHeight="1">
      <c r="A109" s="29"/>
      <c r="B109" s="30"/>
      <c r="C109" s="110" t="s">
        <v>20</v>
      </c>
      <c r="D109" s="100" t="s">
        <v>241</v>
      </c>
      <c r="E109" s="220">
        <v>583944.48</v>
      </c>
      <c r="F109" s="234">
        <v>583944.48</v>
      </c>
      <c r="G109" s="77">
        <f t="shared" si="10"/>
        <v>100</v>
      </c>
    </row>
    <row r="110" spans="1:7" ht="23.25" customHeight="1">
      <c r="A110" s="29"/>
      <c r="B110" s="30"/>
      <c r="C110" s="221" t="s">
        <v>21</v>
      </c>
      <c r="D110" s="218" t="s">
        <v>22</v>
      </c>
      <c r="E110" s="220">
        <v>186000</v>
      </c>
      <c r="F110" s="234">
        <v>186000</v>
      </c>
      <c r="G110" s="77">
        <f t="shared" si="10"/>
        <v>100</v>
      </c>
    </row>
    <row r="111" spans="1:7" ht="38.25" customHeight="1">
      <c r="A111" s="29"/>
      <c r="B111" s="30"/>
      <c r="C111" s="221" t="s">
        <v>374</v>
      </c>
      <c r="D111" s="218" t="s">
        <v>375</v>
      </c>
      <c r="E111" s="220">
        <v>186000</v>
      </c>
      <c r="F111" s="234">
        <v>186000</v>
      </c>
      <c r="G111" s="77">
        <f t="shared" si="10"/>
        <v>100</v>
      </c>
    </row>
    <row r="112" spans="1:7" ht="23.25" customHeight="1">
      <c r="A112" s="29"/>
      <c r="B112" s="30" t="s">
        <v>315</v>
      </c>
      <c r="C112" s="110"/>
      <c r="D112" s="102" t="s">
        <v>284</v>
      </c>
      <c r="E112" s="220">
        <f>E113</f>
        <v>116882.94</v>
      </c>
      <c r="F112" s="220">
        <f>F113</f>
        <v>116882.94</v>
      </c>
      <c r="G112" s="77">
        <f>F112/E112*100</f>
        <v>100</v>
      </c>
    </row>
    <row r="113" spans="1:7" ht="21" customHeight="1">
      <c r="A113" s="29"/>
      <c r="B113" s="30"/>
      <c r="C113" s="110" t="s">
        <v>19</v>
      </c>
      <c r="D113" s="100" t="s">
        <v>210</v>
      </c>
      <c r="E113" s="220">
        <f>E114</f>
        <v>116882.94</v>
      </c>
      <c r="F113" s="220">
        <f>F114</f>
        <v>116882.94</v>
      </c>
      <c r="G113" s="77">
        <f>F113/E113*100</f>
        <v>100</v>
      </c>
    </row>
    <row r="114" spans="1:7" ht="18" customHeight="1">
      <c r="A114" s="29"/>
      <c r="B114" s="30"/>
      <c r="C114" s="110" t="s">
        <v>20</v>
      </c>
      <c r="D114" s="100" t="s">
        <v>241</v>
      </c>
      <c r="E114" s="220">
        <v>116882.94</v>
      </c>
      <c r="F114" s="220">
        <v>116882.94</v>
      </c>
      <c r="G114" s="77">
        <f>F114/E114*100</f>
        <v>100</v>
      </c>
    </row>
    <row r="115" spans="1:7" ht="18.75">
      <c r="A115" s="133" t="s">
        <v>39</v>
      </c>
      <c r="B115" s="133"/>
      <c r="C115" s="138"/>
      <c r="D115" s="135" t="s">
        <v>40</v>
      </c>
      <c r="E115" s="237">
        <f>E116</f>
        <v>1594299.25</v>
      </c>
      <c r="F115" s="237">
        <f>F116</f>
        <v>1551178.26</v>
      </c>
      <c r="G115" s="136">
        <f t="shared" si="10"/>
        <v>97.29530136829707</v>
      </c>
    </row>
    <row r="116" spans="1:7" ht="18.75">
      <c r="A116" s="29"/>
      <c r="B116" s="30" t="s">
        <v>248</v>
      </c>
      <c r="C116" s="109"/>
      <c r="D116" s="143" t="s">
        <v>249</v>
      </c>
      <c r="E116" s="220">
        <f>E117+E120+E123+E126+E129+E132</f>
        <v>1594299.25</v>
      </c>
      <c r="F116" s="220">
        <f>F117+F120+F123+F126+F129+F132</f>
        <v>1551178.26</v>
      </c>
      <c r="G116" s="77">
        <f t="shared" si="10"/>
        <v>97.29530136829707</v>
      </c>
    </row>
    <row r="117" spans="1:7" ht="18.75">
      <c r="A117" s="29"/>
      <c r="B117" s="29" t="s">
        <v>314</v>
      </c>
      <c r="C117" s="110"/>
      <c r="D117" s="99" t="s">
        <v>41</v>
      </c>
      <c r="E117" s="220">
        <f>E118</f>
        <v>468023.62</v>
      </c>
      <c r="F117" s="220">
        <f>F118</f>
        <v>424902.63</v>
      </c>
      <c r="G117" s="77">
        <f t="shared" si="10"/>
        <v>90.78657825004645</v>
      </c>
    </row>
    <row r="118" spans="1:7" ht="19.5" customHeight="1">
      <c r="A118" s="29"/>
      <c r="B118" s="29"/>
      <c r="C118" s="110" t="s">
        <v>19</v>
      </c>
      <c r="D118" s="100" t="s">
        <v>210</v>
      </c>
      <c r="E118" s="220">
        <f>E119</f>
        <v>468023.62</v>
      </c>
      <c r="F118" s="220">
        <f>F119</f>
        <v>424902.63</v>
      </c>
      <c r="G118" s="77">
        <f t="shared" si="10"/>
        <v>90.78657825004645</v>
      </c>
    </row>
    <row r="119" spans="1:7" ht="16.5" customHeight="1">
      <c r="A119" s="29"/>
      <c r="B119" s="29"/>
      <c r="C119" s="110" t="s">
        <v>20</v>
      </c>
      <c r="D119" s="100" t="s">
        <v>241</v>
      </c>
      <c r="E119" s="220">
        <v>468023.62</v>
      </c>
      <c r="F119" s="234">
        <v>424902.63</v>
      </c>
      <c r="G119" s="77">
        <f t="shared" si="10"/>
        <v>90.78657825004645</v>
      </c>
    </row>
    <row r="120" spans="1:7" ht="16.5" customHeight="1">
      <c r="A120" s="29"/>
      <c r="B120" s="29" t="s">
        <v>376</v>
      </c>
      <c r="C120" s="29"/>
      <c r="D120" s="222" t="s">
        <v>377</v>
      </c>
      <c r="E120" s="220">
        <f>E121</f>
        <v>8500</v>
      </c>
      <c r="F120" s="220">
        <f>F121</f>
        <v>8500</v>
      </c>
      <c r="G120" s="77">
        <f t="shared" si="10"/>
        <v>100</v>
      </c>
    </row>
    <row r="121" spans="1:7" ht="16.5" customHeight="1">
      <c r="A121" s="29"/>
      <c r="B121" s="29"/>
      <c r="C121" s="29" t="s">
        <v>19</v>
      </c>
      <c r="D121" s="100" t="s">
        <v>210</v>
      </c>
      <c r="E121" s="220">
        <f>E122</f>
        <v>8500</v>
      </c>
      <c r="F121" s="220">
        <f>F122</f>
        <v>8500</v>
      </c>
      <c r="G121" s="77">
        <f t="shared" si="10"/>
        <v>100</v>
      </c>
    </row>
    <row r="122" spans="1:7" ht="16.5" customHeight="1">
      <c r="A122" s="29"/>
      <c r="B122" s="29"/>
      <c r="C122" s="29" t="s">
        <v>20</v>
      </c>
      <c r="D122" s="100" t="s">
        <v>241</v>
      </c>
      <c r="E122" s="220">
        <v>8500</v>
      </c>
      <c r="F122" s="220">
        <v>8500</v>
      </c>
      <c r="G122" s="77">
        <f t="shared" si="10"/>
        <v>100</v>
      </c>
    </row>
    <row r="123" spans="1:7" ht="18.75" customHeight="1">
      <c r="A123" s="29"/>
      <c r="B123" s="29" t="s">
        <v>313</v>
      </c>
      <c r="C123" s="110"/>
      <c r="D123" s="107" t="s">
        <v>250</v>
      </c>
      <c r="E123" s="220">
        <f>E124</f>
        <v>210435.63</v>
      </c>
      <c r="F123" s="220">
        <f>F124</f>
        <v>210435.63</v>
      </c>
      <c r="G123" s="77">
        <f t="shared" si="10"/>
        <v>100</v>
      </c>
    </row>
    <row r="124" spans="1:7" ht="17.25" customHeight="1">
      <c r="A124" s="29"/>
      <c r="B124" s="29"/>
      <c r="C124" s="110" t="s">
        <v>19</v>
      </c>
      <c r="D124" s="100" t="s">
        <v>210</v>
      </c>
      <c r="E124" s="220">
        <f>E125</f>
        <v>210435.63</v>
      </c>
      <c r="F124" s="220">
        <f>F125</f>
        <v>210435.63</v>
      </c>
      <c r="G124" s="77">
        <f t="shared" si="10"/>
        <v>100</v>
      </c>
    </row>
    <row r="125" spans="1:7" ht="20.25" customHeight="1">
      <c r="A125" s="29"/>
      <c r="B125" s="29"/>
      <c r="C125" s="110" t="s">
        <v>20</v>
      </c>
      <c r="D125" s="100" t="s">
        <v>241</v>
      </c>
      <c r="E125" s="220">
        <v>210435.63</v>
      </c>
      <c r="F125" s="220">
        <v>210435.63</v>
      </c>
      <c r="G125" s="77">
        <f t="shared" si="10"/>
        <v>100</v>
      </c>
    </row>
    <row r="126" spans="1:7" ht="20.25" customHeight="1">
      <c r="A126" s="29"/>
      <c r="B126" s="29" t="s">
        <v>341</v>
      </c>
      <c r="C126" s="110"/>
      <c r="D126" s="107" t="s">
        <v>342</v>
      </c>
      <c r="E126" s="220">
        <f>E127</f>
        <v>100000</v>
      </c>
      <c r="F126" s="234">
        <f>F127</f>
        <v>100000</v>
      </c>
      <c r="G126" s="77">
        <f t="shared" si="10"/>
        <v>100</v>
      </c>
    </row>
    <row r="127" spans="1:7" ht="20.25" customHeight="1">
      <c r="A127" s="29"/>
      <c r="B127" s="29"/>
      <c r="C127" s="109" t="s">
        <v>14</v>
      </c>
      <c r="D127" s="102" t="s">
        <v>25</v>
      </c>
      <c r="E127" s="220">
        <f>E128</f>
        <v>100000</v>
      </c>
      <c r="F127" s="234">
        <f>F128</f>
        <v>100000</v>
      </c>
      <c r="G127" s="77">
        <f t="shared" si="10"/>
        <v>100</v>
      </c>
    </row>
    <row r="128" spans="1:7" ht="20.25" customHeight="1">
      <c r="A128" s="29"/>
      <c r="B128" s="29"/>
      <c r="C128" s="109" t="s">
        <v>35</v>
      </c>
      <c r="D128" s="102" t="s">
        <v>36</v>
      </c>
      <c r="E128" s="220">
        <v>100000</v>
      </c>
      <c r="F128" s="234">
        <v>100000</v>
      </c>
      <c r="G128" s="77">
        <f t="shared" si="10"/>
        <v>100</v>
      </c>
    </row>
    <row r="129" spans="1:7" ht="20.25" customHeight="1">
      <c r="A129" s="29"/>
      <c r="B129" s="29" t="s">
        <v>343</v>
      </c>
      <c r="C129" s="110"/>
      <c r="D129" s="107" t="s">
        <v>344</v>
      </c>
      <c r="E129" s="220">
        <f>E130</f>
        <v>334540</v>
      </c>
      <c r="F129" s="234">
        <f>F130</f>
        <v>334540</v>
      </c>
      <c r="G129" s="77">
        <f t="shared" si="10"/>
        <v>100</v>
      </c>
    </row>
    <row r="130" spans="1:7" ht="20.25" customHeight="1">
      <c r="A130" s="29"/>
      <c r="B130" s="29"/>
      <c r="C130" s="110" t="s">
        <v>19</v>
      </c>
      <c r="D130" s="107" t="s">
        <v>210</v>
      </c>
      <c r="E130" s="220">
        <f>E131</f>
        <v>334540</v>
      </c>
      <c r="F130" s="234">
        <f>F131</f>
        <v>334540</v>
      </c>
      <c r="G130" s="77">
        <f t="shared" si="10"/>
        <v>100</v>
      </c>
    </row>
    <row r="131" spans="1:7" ht="20.25" customHeight="1">
      <c r="A131" s="29"/>
      <c r="B131" s="29"/>
      <c r="C131" s="110" t="s">
        <v>20</v>
      </c>
      <c r="D131" s="107" t="s">
        <v>241</v>
      </c>
      <c r="E131" s="220">
        <v>334540</v>
      </c>
      <c r="F131" s="234">
        <v>334540</v>
      </c>
      <c r="G131" s="77">
        <f t="shared" si="10"/>
        <v>100</v>
      </c>
    </row>
    <row r="132" spans="1:7" ht="20.25" customHeight="1">
      <c r="A132" s="29"/>
      <c r="B132" s="29" t="s">
        <v>345</v>
      </c>
      <c r="C132" s="110"/>
      <c r="D132" s="107" t="s">
        <v>346</v>
      </c>
      <c r="E132" s="220">
        <f>E133</f>
        <v>472800</v>
      </c>
      <c r="F132" s="234">
        <f>F133</f>
        <v>472800</v>
      </c>
      <c r="G132" s="77">
        <f t="shared" si="10"/>
        <v>100</v>
      </c>
    </row>
    <row r="133" spans="1:7" ht="20.25" customHeight="1">
      <c r="A133" s="29"/>
      <c r="B133" s="29"/>
      <c r="C133" s="110" t="s">
        <v>19</v>
      </c>
      <c r="D133" s="107" t="s">
        <v>210</v>
      </c>
      <c r="E133" s="220">
        <f>E134</f>
        <v>472800</v>
      </c>
      <c r="F133" s="234">
        <f>F134</f>
        <v>472800</v>
      </c>
      <c r="G133" s="77">
        <f t="shared" si="10"/>
        <v>100</v>
      </c>
    </row>
    <row r="134" spans="1:7" ht="20.25" customHeight="1">
      <c r="A134" s="29"/>
      <c r="B134" s="29"/>
      <c r="C134" s="110" t="s">
        <v>20</v>
      </c>
      <c r="D134" s="107" t="s">
        <v>241</v>
      </c>
      <c r="E134" s="220">
        <v>472800</v>
      </c>
      <c r="F134" s="234">
        <v>472800</v>
      </c>
      <c r="G134" s="77">
        <f t="shared" si="10"/>
        <v>100</v>
      </c>
    </row>
    <row r="135" spans="1:7" ht="20.25" customHeight="1">
      <c r="A135" s="130" t="s">
        <v>378</v>
      </c>
      <c r="B135" s="130"/>
      <c r="C135" s="130"/>
      <c r="D135" s="223" t="s">
        <v>379</v>
      </c>
      <c r="E135" s="224">
        <f>E136</f>
        <v>8846.61</v>
      </c>
      <c r="F135" s="224">
        <f>F136</f>
        <v>8846.61</v>
      </c>
      <c r="G135" s="77">
        <f t="shared" si="10"/>
        <v>100</v>
      </c>
    </row>
    <row r="136" spans="1:7" ht="20.25" customHeight="1">
      <c r="A136" s="29" t="s">
        <v>380</v>
      </c>
      <c r="B136" s="29"/>
      <c r="C136" s="29"/>
      <c r="D136" s="225" t="s">
        <v>381</v>
      </c>
      <c r="E136" s="220">
        <f>E137</f>
        <v>8846.61</v>
      </c>
      <c r="F136" s="220">
        <f>F137</f>
        <v>8846.61</v>
      </c>
      <c r="G136" s="77">
        <f t="shared" si="10"/>
        <v>100</v>
      </c>
    </row>
    <row r="137" spans="1:7" ht="20.25" customHeight="1">
      <c r="A137" s="29"/>
      <c r="B137" s="29" t="s">
        <v>382</v>
      </c>
      <c r="C137" s="29"/>
      <c r="D137" s="225" t="s">
        <v>383</v>
      </c>
      <c r="E137" s="220">
        <f>E138+E140</f>
        <v>8846.61</v>
      </c>
      <c r="F137" s="220">
        <f>F138+F140</f>
        <v>8846.61</v>
      </c>
      <c r="G137" s="77">
        <f t="shared" si="10"/>
        <v>100</v>
      </c>
    </row>
    <row r="138" spans="1:7" ht="20.25" customHeight="1">
      <c r="A138" s="29"/>
      <c r="B138" s="29"/>
      <c r="C138" s="29" t="s">
        <v>6</v>
      </c>
      <c r="D138" s="226" t="s">
        <v>256</v>
      </c>
      <c r="E138" s="220">
        <f>E139</f>
        <v>8576.61</v>
      </c>
      <c r="F138" s="220">
        <f>F139</f>
        <v>8576.61</v>
      </c>
      <c r="G138" s="77">
        <f t="shared" si="10"/>
        <v>100</v>
      </c>
    </row>
    <row r="139" spans="1:7" ht="20.25" customHeight="1">
      <c r="A139" s="29"/>
      <c r="B139" s="29"/>
      <c r="C139" s="29" t="s">
        <v>27</v>
      </c>
      <c r="D139" s="225" t="s">
        <v>28</v>
      </c>
      <c r="E139" s="220">
        <v>8576.61</v>
      </c>
      <c r="F139" s="220">
        <v>8576.61</v>
      </c>
      <c r="G139" s="77">
        <f t="shared" si="10"/>
        <v>100</v>
      </c>
    </row>
    <row r="140" spans="1:7" ht="20.25" customHeight="1">
      <c r="A140" s="29"/>
      <c r="B140" s="29"/>
      <c r="C140" s="29" t="s">
        <v>19</v>
      </c>
      <c r="D140" s="100" t="s">
        <v>210</v>
      </c>
      <c r="E140" s="220">
        <f>E141</f>
        <v>270</v>
      </c>
      <c r="F140" s="220">
        <f>F141</f>
        <v>270</v>
      </c>
      <c r="G140" s="77">
        <f t="shared" si="10"/>
        <v>100</v>
      </c>
    </row>
    <row r="141" spans="1:7" ht="20.25" customHeight="1">
      <c r="A141" s="29"/>
      <c r="B141" s="29"/>
      <c r="C141" s="29" t="s">
        <v>20</v>
      </c>
      <c r="D141" s="100" t="s">
        <v>241</v>
      </c>
      <c r="E141" s="220">
        <v>270</v>
      </c>
      <c r="F141" s="220">
        <v>270</v>
      </c>
      <c r="G141" s="77">
        <f t="shared" si="10"/>
        <v>100</v>
      </c>
    </row>
    <row r="142" spans="1:7" ht="18.75">
      <c r="A142" s="39" t="s">
        <v>42</v>
      </c>
      <c r="B142" s="30"/>
      <c r="C142" s="109"/>
      <c r="D142" s="108" t="s">
        <v>43</v>
      </c>
      <c r="E142" s="235">
        <f>E143</f>
        <v>5773506.71</v>
      </c>
      <c r="F142" s="235">
        <f>F143</f>
        <v>5763591.109999999</v>
      </c>
      <c r="G142" s="47">
        <f t="shared" si="10"/>
        <v>99.82825688965033</v>
      </c>
    </row>
    <row r="143" spans="1:7" ht="18.75">
      <c r="A143" s="134" t="s">
        <v>44</v>
      </c>
      <c r="B143" s="134"/>
      <c r="C143" s="142"/>
      <c r="D143" s="144" t="s">
        <v>45</v>
      </c>
      <c r="E143" s="236">
        <f>E144</f>
        <v>5773506.71</v>
      </c>
      <c r="F143" s="236">
        <f>F144</f>
        <v>5763591.109999999</v>
      </c>
      <c r="G143" s="136">
        <f t="shared" si="10"/>
        <v>99.82825688965033</v>
      </c>
    </row>
    <row r="144" spans="1:7" ht="18.75" customHeight="1">
      <c r="A144" s="30"/>
      <c r="B144" s="29" t="s">
        <v>251</v>
      </c>
      <c r="C144" s="110"/>
      <c r="D144" s="168" t="s">
        <v>252</v>
      </c>
      <c r="E144" s="233">
        <f>E145+E163+E166</f>
        <v>5773506.71</v>
      </c>
      <c r="F144" s="233">
        <f>F145+F163+F166</f>
        <v>5763591.109999999</v>
      </c>
      <c r="G144" s="77">
        <f t="shared" si="10"/>
        <v>99.82825688965033</v>
      </c>
    </row>
    <row r="145" spans="1:7" ht="21" customHeight="1">
      <c r="A145" s="30"/>
      <c r="B145" s="29" t="s">
        <v>253</v>
      </c>
      <c r="C145" s="110"/>
      <c r="D145" s="104" t="s">
        <v>254</v>
      </c>
      <c r="E145" s="233">
        <f>E146</f>
        <v>5107962.79</v>
      </c>
      <c r="F145" s="233">
        <f>F146</f>
        <v>5099147.59</v>
      </c>
      <c r="G145" s="77">
        <f t="shared" si="10"/>
        <v>99.82742239201002</v>
      </c>
    </row>
    <row r="146" spans="1:7" ht="21" customHeight="1">
      <c r="A146" s="30"/>
      <c r="B146" s="29" t="s">
        <v>419</v>
      </c>
      <c r="C146" s="110"/>
      <c r="D146" s="104" t="s">
        <v>420</v>
      </c>
      <c r="E146" s="233">
        <f>E147+E154+E157+E160</f>
        <v>5107962.79</v>
      </c>
      <c r="F146" s="233">
        <f>F147+F154+F157+F160</f>
        <v>5099147.59</v>
      </c>
      <c r="G146" s="77">
        <f t="shared" si="10"/>
        <v>99.82742239201002</v>
      </c>
    </row>
    <row r="147" spans="1:7" ht="18" customHeight="1">
      <c r="A147" s="30"/>
      <c r="B147" s="30" t="s">
        <v>312</v>
      </c>
      <c r="C147" s="110"/>
      <c r="D147" s="103" t="s">
        <v>255</v>
      </c>
      <c r="E147" s="233">
        <f>E148+E150+E152</f>
        <v>4054215.08</v>
      </c>
      <c r="F147" s="233">
        <f>F148+F150+F152</f>
        <v>4045399.8800000004</v>
      </c>
      <c r="G147" s="77">
        <f t="shared" si="10"/>
        <v>99.78256703637935</v>
      </c>
    </row>
    <row r="148" spans="1:7" ht="57" customHeight="1">
      <c r="A148" s="30"/>
      <c r="B148" s="30"/>
      <c r="C148" s="109" t="s">
        <v>6</v>
      </c>
      <c r="D148" s="99" t="s">
        <v>256</v>
      </c>
      <c r="E148" s="233">
        <f>E149</f>
        <v>2709068.18</v>
      </c>
      <c r="F148" s="233">
        <f>F149</f>
        <v>2709068.18</v>
      </c>
      <c r="G148" s="77">
        <f t="shared" si="10"/>
        <v>100</v>
      </c>
    </row>
    <row r="149" spans="1:7" ht="18.75" customHeight="1">
      <c r="A149" s="30"/>
      <c r="B149" s="30"/>
      <c r="C149" s="109" t="s">
        <v>27</v>
      </c>
      <c r="D149" s="103" t="s">
        <v>28</v>
      </c>
      <c r="E149" s="233">
        <v>2709068.18</v>
      </c>
      <c r="F149" s="233">
        <v>2709068.18</v>
      </c>
      <c r="G149" s="77">
        <f t="shared" si="10"/>
        <v>100</v>
      </c>
    </row>
    <row r="150" spans="1:7" ht="18" customHeight="1">
      <c r="A150" s="30"/>
      <c r="B150" s="30"/>
      <c r="C150" s="110" t="s">
        <v>19</v>
      </c>
      <c r="D150" s="100" t="s">
        <v>210</v>
      </c>
      <c r="E150" s="233">
        <f>E151</f>
        <v>1320130.7</v>
      </c>
      <c r="F150" s="233">
        <f>F151</f>
        <v>1311315.5</v>
      </c>
      <c r="G150" s="77">
        <f t="shared" si="10"/>
        <v>99.33224793575364</v>
      </c>
    </row>
    <row r="151" spans="1:7" ht="20.25" customHeight="1">
      <c r="A151" s="30"/>
      <c r="B151" s="30"/>
      <c r="C151" s="110" t="s">
        <v>20</v>
      </c>
      <c r="D151" s="100" t="s">
        <v>241</v>
      </c>
      <c r="E151" s="233">
        <v>1320130.7</v>
      </c>
      <c r="F151" s="234">
        <v>1311315.5</v>
      </c>
      <c r="G151" s="77">
        <f t="shared" si="10"/>
        <v>99.33224793575364</v>
      </c>
    </row>
    <row r="152" spans="1:7" ht="18.75">
      <c r="A152" s="30"/>
      <c r="B152" s="30"/>
      <c r="C152" s="111" t="s">
        <v>21</v>
      </c>
      <c r="D152" s="101" t="s">
        <v>22</v>
      </c>
      <c r="E152" s="233">
        <f>E153</f>
        <v>25016.2</v>
      </c>
      <c r="F152" s="233">
        <f>F153</f>
        <v>25016.2</v>
      </c>
      <c r="G152" s="77">
        <f t="shared" si="10"/>
        <v>100</v>
      </c>
    </row>
    <row r="153" spans="1:7" ht="22.5" customHeight="1">
      <c r="A153" s="30"/>
      <c r="B153" s="30"/>
      <c r="C153" s="111" t="s">
        <v>23</v>
      </c>
      <c r="D153" s="101" t="s">
        <v>24</v>
      </c>
      <c r="E153" s="233">
        <v>25016.2</v>
      </c>
      <c r="F153" s="233">
        <v>25016.2</v>
      </c>
      <c r="G153" s="77">
        <f t="shared" si="10"/>
        <v>100</v>
      </c>
    </row>
    <row r="154" spans="1:7" ht="36.75" customHeight="1">
      <c r="A154" s="30"/>
      <c r="B154" s="30" t="s">
        <v>413</v>
      </c>
      <c r="C154" s="111"/>
      <c r="D154" s="101" t="s">
        <v>414</v>
      </c>
      <c r="E154" s="220">
        <f>E155</f>
        <v>45097.71</v>
      </c>
      <c r="F154" s="220">
        <f>F155</f>
        <v>45097.71</v>
      </c>
      <c r="G154" s="77">
        <f>F154/E154*100</f>
        <v>100</v>
      </c>
    </row>
    <row r="155" spans="1:7" ht="22.5" customHeight="1">
      <c r="A155" s="30"/>
      <c r="B155" s="30"/>
      <c r="C155" s="110" t="s">
        <v>19</v>
      </c>
      <c r="D155" s="100" t="s">
        <v>210</v>
      </c>
      <c r="E155" s="233">
        <f>E156</f>
        <v>45097.71</v>
      </c>
      <c r="F155" s="233">
        <f>F156</f>
        <v>45097.71</v>
      </c>
      <c r="G155" s="77">
        <f>F155/E155*100</f>
        <v>100</v>
      </c>
    </row>
    <row r="156" spans="1:7" ht="22.5" customHeight="1">
      <c r="A156" s="30"/>
      <c r="B156" s="30"/>
      <c r="C156" s="110" t="s">
        <v>20</v>
      </c>
      <c r="D156" s="100" t="s">
        <v>241</v>
      </c>
      <c r="E156" s="233">
        <v>45097.71</v>
      </c>
      <c r="F156" s="234">
        <v>45097.71</v>
      </c>
      <c r="G156" s="77">
        <f>F156/E156*100</f>
        <v>100</v>
      </c>
    </row>
    <row r="157" spans="1:7" ht="20.25" customHeight="1">
      <c r="A157" s="30"/>
      <c r="B157" s="30" t="s">
        <v>384</v>
      </c>
      <c r="C157" s="30"/>
      <c r="D157" s="102" t="s">
        <v>385</v>
      </c>
      <c r="E157" s="220">
        <f>E158</f>
        <v>1000000</v>
      </c>
      <c r="F157" s="220">
        <f>F158</f>
        <v>1000000</v>
      </c>
      <c r="G157" s="77">
        <f t="shared" si="10"/>
        <v>100</v>
      </c>
    </row>
    <row r="158" spans="1:7" ht="18.75" customHeight="1">
      <c r="A158" s="30"/>
      <c r="B158" s="30"/>
      <c r="C158" s="29" t="s">
        <v>19</v>
      </c>
      <c r="D158" s="100" t="s">
        <v>210</v>
      </c>
      <c r="E158" s="220">
        <f>E159</f>
        <v>1000000</v>
      </c>
      <c r="F158" s="220">
        <f>F159</f>
        <v>1000000</v>
      </c>
      <c r="G158" s="77">
        <f t="shared" si="10"/>
        <v>100</v>
      </c>
    </row>
    <row r="159" spans="1:7" ht="20.25" customHeight="1">
      <c r="A159" s="30"/>
      <c r="B159" s="30"/>
      <c r="C159" s="29" t="s">
        <v>20</v>
      </c>
      <c r="D159" s="100" t="s">
        <v>241</v>
      </c>
      <c r="E159" s="220">
        <v>1000000</v>
      </c>
      <c r="F159" s="220">
        <v>1000000</v>
      </c>
      <c r="G159" s="77">
        <f t="shared" si="10"/>
        <v>100</v>
      </c>
    </row>
    <row r="160" spans="1:7" ht="20.25" customHeight="1">
      <c r="A160" s="30"/>
      <c r="B160" s="29" t="s">
        <v>347</v>
      </c>
      <c r="C160" s="110"/>
      <c r="D160" s="100" t="s">
        <v>348</v>
      </c>
      <c r="E160" s="233">
        <v>8650</v>
      </c>
      <c r="F160" s="233">
        <v>8650</v>
      </c>
      <c r="G160" s="77">
        <f>F160/E160*100</f>
        <v>100</v>
      </c>
    </row>
    <row r="161" spans="1:7" ht="20.25" customHeight="1">
      <c r="A161" s="30"/>
      <c r="B161" s="29"/>
      <c r="C161" s="110" t="s">
        <v>14</v>
      </c>
      <c r="D161" s="100" t="s">
        <v>25</v>
      </c>
      <c r="E161" s="233">
        <v>8650</v>
      </c>
      <c r="F161" s="233">
        <v>8650</v>
      </c>
      <c r="G161" s="77">
        <f>F161/E161*100</f>
        <v>100</v>
      </c>
    </row>
    <row r="162" spans="1:7" ht="20.25" customHeight="1">
      <c r="A162" s="30"/>
      <c r="B162" s="29"/>
      <c r="C162" s="110" t="s">
        <v>35</v>
      </c>
      <c r="D162" s="100" t="s">
        <v>36</v>
      </c>
      <c r="E162" s="233">
        <v>8650</v>
      </c>
      <c r="F162" s="233">
        <v>8650</v>
      </c>
      <c r="G162" s="77">
        <f>F162/E162*100</f>
        <v>100</v>
      </c>
    </row>
    <row r="163" spans="1:7" ht="17.25" customHeight="1">
      <c r="A163" s="30"/>
      <c r="B163" s="29" t="s">
        <v>321</v>
      </c>
      <c r="C163" s="110"/>
      <c r="D163" s="198" t="s">
        <v>320</v>
      </c>
      <c r="E163" s="233">
        <f>E164</f>
        <v>122291.92</v>
      </c>
      <c r="F163" s="233">
        <f>F164</f>
        <v>121191.52</v>
      </c>
      <c r="G163" s="77">
        <f t="shared" si="10"/>
        <v>99.10018585038162</v>
      </c>
    </row>
    <row r="164" spans="1:7" ht="18.75" customHeight="1">
      <c r="A164" s="30"/>
      <c r="B164" s="29"/>
      <c r="C164" s="110" t="s">
        <v>19</v>
      </c>
      <c r="D164" s="100" t="s">
        <v>210</v>
      </c>
      <c r="E164" s="233">
        <f>E165</f>
        <v>122291.92</v>
      </c>
      <c r="F164" s="233">
        <f>F165</f>
        <v>121191.52</v>
      </c>
      <c r="G164" s="77">
        <f t="shared" si="10"/>
        <v>99.10018585038162</v>
      </c>
    </row>
    <row r="165" spans="1:7" ht="17.25" customHeight="1">
      <c r="A165" s="30"/>
      <c r="B165" s="29"/>
      <c r="C165" s="110" t="s">
        <v>20</v>
      </c>
      <c r="D165" s="100" t="s">
        <v>241</v>
      </c>
      <c r="E165" s="233">
        <v>122291.92</v>
      </c>
      <c r="F165" s="233">
        <v>121191.52</v>
      </c>
      <c r="G165" s="77">
        <f t="shared" si="10"/>
        <v>99.10018585038162</v>
      </c>
    </row>
    <row r="166" spans="1:7" ht="55.5" customHeight="1">
      <c r="A166" s="30"/>
      <c r="B166" s="29" t="s">
        <v>415</v>
      </c>
      <c r="C166" s="110"/>
      <c r="D166" s="103" t="s">
        <v>416</v>
      </c>
      <c r="E166" s="233">
        <f>E167</f>
        <v>543252</v>
      </c>
      <c r="F166" s="233">
        <f>F167</f>
        <v>543252</v>
      </c>
      <c r="G166" s="77">
        <f aca="true" t="shared" si="12" ref="G166:G173">F166/E166*100</f>
        <v>100</v>
      </c>
    </row>
    <row r="167" spans="1:7" ht="17.25" customHeight="1">
      <c r="A167" s="30"/>
      <c r="B167" s="29"/>
      <c r="C167" s="110" t="s">
        <v>14</v>
      </c>
      <c r="D167" s="100" t="s">
        <v>25</v>
      </c>
      <c r="E167" s="233">
        <f>E168</f>
        <v>543252</v>
      </c>
      <c r="F167" s="233">
        <f>F168</f>
        <v>543252</v>
      </c>
      <c r="G167" s="77">
        <f t="shared" si="12"/>
        <v>100</v>
      </c>
    </row>
    <row r="168" spans="1:7" ht="17.25" customHeight="1">
      <c r="A168" s="30"/>
      <c r="B168" s="29"/>
      <c r="C168" s="110" t="s">
        <v>35</v>
      </c>
      <c r="D168" s="100" t="s">
        <v>36</v>
      </c>
      <c r="E168" s="233">
        <v>543252</v>
      </c>
      <c r="F168" s="233">
        <v>543252</v>
      </c>
      <c r="G168" s="77">
        <f t="shared" si="12"/>
        <v>100</v>
      </c>
    </row>
    <row r="169" spans="1:7" ht="17.25" customHeight="1">
      <c r="A169" s="39" t="s">
        <v>322</v>
      </c>
      <c r="B169" s="39"/>
      <c r="C169" s="39"/>
      <c r="D169" s="105" t="s">
        <v>323</v>
      </c>
      <c r="E169" s="235">
        <f>E170</f>
        <v>30600</v>
      </c>
      <c r="F169" s="235">
        <f>F170</f>
        <v>30600</v>
      </c>
      <c r="G169" s="47">
        <f t="shared" si="12"/>
        <v>100</v>
      </c>
    </row>
    <row r="170" spans="1:7" ht="17.25" customHeight="1">
      <c r="A170" s="30" t="s">
        <v>324</v>
      </c>
      <c r="B170" s="30"/>
      <c r="C170" s="30"/>
      <c r="D170" s="102" t="s">
        <v>325</v>
      </c>
      <c r="E170" s="236">
        <f aca="true" t="shared" si="13" ref="E170:F172">E171</f>
        <v>30600</v>
      </c>
      <c r="F170" s="236">
        <f t="shared" si="13"/>
        <v>30600</v>
      </c>
      <c r="G170" s="136">
        <f t="shared" si="12"/>
        <v>100</v>
      </c>
    </row>
    <row r="171" spans="1:7" ht="17.25" customHeight="1">
      <c r="A171" s="30"/>
      <c r="B171" s="29" t="s">
        <v>326</v>
      </c>
      <c r="C171" s="29"/>
      <c r="D171" s="124" t="s">
        <v>327</v>
      </c>
      <c r="E171" s="234">
        <f>E172</f>
        <v>30600</v>
      </c>
      <c r="F171" s="234">
        <f>F172</f>
        <v>30600</v>
      </c>
      <c r="G171" s="77">
        <f t="shared" si="12"/>
        <v>100</v>
      </c>
    </row>
    <row r="172" spans="1:7" ht="17.25" customHeight="1">
      <c r="A172" s="30"/>
      <c r="B172" s="29"/>
      <c r="C172" s="29" t="s">
        <v>19</v>
      </c>
      <c r="D172" s="124" t="s">
        <v>210</v>
      </c>
      <c r="E172" s="233">
        <f t="shared" si="13"/>
        <v>30600</v>
      </c>
      <c r="F172" s="233">
        <f t="shared" si="13"/>
        <v>30600</v>
      </c>
      <c r="G172" s="77">
        <f t="shared" si="12"/>
        <v>100</v>
      </c>
    </row>
    <row r="173" spans="1:7" ht="17.25" customHeight="1">
      <c r="A173" s="30"/>
      <c r="B173" s="29"/>
      <c r="C173" s="29" t="s">
        <v>20</v>
      </c>
      <c r="D173" s="124" t="s">
        <v>211</v>
      </c>
      <c r="E173" s="233">
        <v>30600</v>
      </c>
      <c r="F173" s="234">
        <v>30600</v>
      </c>
      <c r="G173" s="77">
        <f t="shared" si="12"/>
        <v>100</v>
      </c>
    </row>
    <row r="174" spans="1:7" ht="18.75">
      <c r="A174" s="39" t="s">
        <v>46</v>
      </c>
      <c r="B174" s="39"/>
      <c r="C174" s="113"/>
      <c r="D174" s="105" t="s">
        <v>47</v>
      </c>
      <c r="E174" s="235">
        <f>E179+E175</f>
        <v>287044.29000000004</v>
      </c>
      <c r="F174" s="235">
        <f>F179+F175</f>
        <v>280759.67000000004</v>
      </c>
      <c r="G174" s="47">
        <f t="shared" si="10"/>
        <v>97.81057480711426</v>
      </c>
    </row>
    <row r="175" spans="1:7" ht="18.75">
      <c r="A175" s="134" t="s">
        <v>48</v>
      </c>
      <c r="B175" s="134"/>
      <c r="C175" s="142"/>
      <c r="D175" s="145" t="s">
        <v>49</v>
      </c>
      <c r="E175" s="236">
        <f aca="true" t="shared" si="14" ref="E175:F177">E176</f>
        <v>219244.29</v>
      </c>
      <c r="F175" s="236">
        <f t="shared" si="14"/>
        <v>219244.29</v>
      </c>
      <c r="G175" s="136">
        <f t="shared" si="10"/>
        <v>100</v>
      </c>
    </row>
    <row r="176" spans="1:7" ht="37.5">
      <c r="A176" s="30"/>
      <c r="B176" s="102" t="s">
        <v>417</v>
      </c>
      <c r="C176" s="109"/>
      <c r="D176" s="102" t="s">
        <v>263</v>
      </c>
      <c r="E176" s="234">
        <f>E177</f>
        <v>219244.29</v>
      </c>
      <c r="F176" s="234">
        <f>F177</f>
        <v>219244.29</v>
      </c>
      <c r="G176" s="77">
        <f t="shared" si="10"/>
        <v>100</v>
      </c>
    </row>
    <row r="177" spans="1:7" ht="18.75">
      <c r="A177" s="37"/>
      <c r="B177" s="30"/>
      <c r="C177" s="109" t="s">
        <v>50</v>
      </c>
      <c r="D177" s="102" t="s">
        <v>51</v>
      </c>
      <c r="E177" s="233">
        <f t="shared" si="14"/>
        <v>219244.29</v>
      </c>
      <c r="F177" s="233">
        <f t="shared" si="14"/>
        <v>219244.29</v>
      </c>
      <c r="G177" s="77">
        <f t="shared" si="10"/>
        <v>100</v>
      </c>
    </row>
    <row r="178" spans="1:7" ht="20.25" customHeight="1">
      <c r="A178" s="37"/>
      <c r="B178" s="30"/>
      <c r="C178" s="109" t="s">
        <v>52</v>
      </c>
      <c r="D178" s="100" t="s">
        <v>218</v>
      </c>
      <c r="E178" s="233">
        <v>219244.29</v>
      </c>
      <c r="F178" s="234">
        <v>219244.29</v>
      </c>
      <c r="G178" s="77">
        <f t="shared" si="10"/>
        <v>100</v>
      </c>
    </row>
    <row r="179" spans="1:7" ht="18.75">
      <c r="A179" s="134" t="s">
        <v>53</v>
      </c>
      <c r="B179" s="134"/>
      <c r="C179" s="142"/>
      <c r="D179" s="145" t="s">
        <v>54</v>
      </c>
      <c r="E179" s="236">
        <f aca="true" t="shared" si="15" ref="E179:F183">E180</f>
        <v>67800</v>
      </c>
      <c r="F179" s="236">
        <f t="shared" si="15"/>
        <v>61515.380000000005</v>
      </c>
      <c r="G179" s="136">
        <f t="shared" si="10"/>
        <v>90.73064896755163</v>
      </c>
    </row>
    <row r="180" spans="1:7" ht="56.25">
      <c r="A180" s="30"/>
      <c r="B180" s="30" t="s">
        <v>418</v>
      </c>
      <c r="C180" s="109"/>
      <c r="D180" s="104" t="s">
        <v>219</v>
      </c>
      <c r="E180" s="234">
        <f>E181+E183</f>
        <v>67800</v>
      </c>
      <c r="F180" s="234">
        <f>F181+F183</f>
        <v>61515.380000000005</v>
      </c>
      <c r="G180" s="77">
        <f t="shared" si="10"/>
        <v>90.73064896755163</v>
      </c>
    </row>
    <row r="181" spans="1:7" ht="37.5">
      <c r="A181" s="37"/>
      <c r="B181" s="30"/>
      <c r="C181" s="109" t="s">
        <v>6</v>
      </c>
      <c r="D181" s="103" t="s">
        <v>7</v>
      </c>
      <c r="E181" s="233">
        <f t="shared" si="15"/>
        <v>51870.45</v>
      </c>
      <c r="F181" s="234">
        <f t="shared" si="15"/>
        <v>45585.83</v>
      </c>
      <c r="G181" s="77">
        <f t="shared" si="10"/>
        <v>87.88400717556914</v>
      </c>
    </row>
    <row r="182" spans="1:7" ht="23.25" customHeight="1">
      <c r="A182" s="37"/>
      <c r="B182" s="30"/>
      <c r="C182" s="109" t="s">
        <v>27</v>
      </c>
      <c r="D182" s="103" t="s">
        <v>28</v>
      </c>
      <c r="E182" s="233">
        <v>51870.45</v>
      </c>
      <c r="F182" s="234">
        <v>45585.83</v>
      </c>
      <c r="G182" s="77">
        <f>F182/E182*100</f>
        <v>87.88400717556914</v>
      </c>
    </row>
    <row r="183" spans="1:7" ht="21" customHeight="1">
      <c r="A183" s="37"/>
      <c r="B183" s="30"/>
      <c r="C183" s="109" t="s">
        <v>50</v>
      </c>
      <c r="D183" s="102" t="s">
        <v>51</v>
      </c>
      <c r="E183" s="233">
        <f t="shared" si="15"/>
        <v>15929.55</v>
      </c>
      <c r="F183" s="234">
        <f t="shared" si="15"/>
        <v>15929.55</v>
      </c>
      <c r="G183" s="77">
        <f>F183/E183*100</f>
        <v>100</v>
      </c>
    </row>
    <row r="184" spans="1:7" ht="23.25" customHeight="1">
      <c r="A184" s="37"/>
      <c r="B184" s="30"/>
      <c r="C184" s="109" t="s">
        <v>329</v>
      </c>
      <c r="D184" s="227" t="s">
        <v>328</v>
      </c>
      <c r="E184" s="233">
        <v>15929.55</v>
      </c>
      <c r="F184" s="234">
        <v>15929.55</v>
      </c>
      <c r="G184" s="77">
        <f>F184/E184*100</f>
        <v>100</v>
      </c>
    </row>
    <row r="185" spans="1:7" ht="18.75">
      <c r="A185" s="37"/>
      <c r="B185" s="30"/>
      <c r="C185" s="30"/>
      <c r="D185" s="36" t="s">
        <v>55</v>
      </c>
      <c r="E185" s="245">
        <f>E14+E60+E67+E77+E91+E135+E142+E169+E174</f>
        <v>14475942.170000002</v>
      </c>
      <c r="F185" s="245">
        <f>F14+F60+F67+F77+F91+F135+F142+F169+F174</f>
        <v>14414192.81</v>
      </c>
      <c r="G185" s="28">
        <f>F185/E185*100</f>
        <v>99.57343460429145</v>
      </c>
    </row>
  </sheetData>
  <sheetProtection/>
  <mergeCells count="1">
    <mergeCell ref="A6:G9"/>
  </mergeCells>
  <printOptions horizontalCentered="1"/>
  <pageMargins left="1.1811023622047245" right="0.3937007874015748" top="0.7874015748031497" bottom="0.7874015748031497" header="0.5118110236220472" footer="0.5118110236220472"/>
  <pageSetup fitToHeight="3" fitToWidth="1"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0"/>
  <sheetViews>
    <sheetView zoomScale="75" zoomScaleNormal="75" zoomScalePageLayoutView="0" workbookViewId="0" topLeftCell="A1">
      <selection activeCell="F4" sqref="F4"/>
    </sheetView>
  </sheetViews>
  <sheetFormatPr defaultColWidth="9.00390625" defaultRowHeight="12.75"/>
  <cols>
    <col min="1" max="1" width="7.25390625" style="23" customWidth="1"/>
    <col min="2" max="3" width="6.875" style="23" customWidth="1"/>
    <col min="4" max="4" width="17.375" style="23" customWidth="1"/>
    <col min="5" max="5" width="8.875" style="23" customWidth="1"/>
    <col min="6" max="6" width="119.25390625" style="0" customWidth="1"/>
    <col min="7" max="7" width="18.625" style="0" customWidth="1"/>
    <col min="8" max="8" width="20.875" style="0" customWidth="1"/>
    <col min="9" max="9" width="17.375" style="0" customWidth="1"/>
    <col min="10" max="10" width="9.25390625" style="0" customWidth="1"/>
  </cols>
  <sheetData>
    <row r="1" spans="1:9" ht="18.75">
      <c r="A1" s="17"/>
      <c r="B1" s="17"/>
      <c r="C1" s="17"/>
      <c r="D1" s="17"/>
      <c r="E1" s="17"/>
      <c r="F1" s="2"/>
      <c r="G1" s="3"/>
      <c r="H1" s="206"/>
      <c r="I1" s="271" t="s">
        <v>178</v>
      </c>
    </row>
    <row r="2" spans="1:9" ht="18.75">
      <c r="A2" s="17"/>
      <c r="B2" s="17"/>
      <c r="C2" s="17"/>
      <c r="D2" s="17"/>
      <c r="E2" s="17"/>
      <c r="F2" s="2"/>
      <c r="G2" s="3"/>
      <c r="H2" s="206"/>
      <c r="I2" s="271" t="s">
        <v>402</v>
      </c>
    </row>
    <row r="3" spans="1:9" ht="18.75">
      <c r="A3" s="17"/>
      <c r="B3" s="17"/>
      <c r="C3" s="17"/>
      <c r="D3" s="17"/>
      <c r="E3" s="17"/>
      <c r="F3" s="2"/>
      <c r="G3" s="3"/>
      <c r="H3" s="206"/>
      <c r="I3" s="271" t="s">
        <v>401</v>
      </c>
    </row>
    <row r="4" spans="1:9" ht="18.75">
      <c r="A4" s="17"/>
      <c r="B4" s="17"/>
      <c r="C4" s="17"/>
      <c r="D4" s="17"/>
      <c r="E4" s="17"/>
      <c r="F4" s="4"/>
      <c r="G4" s="3"/>
      <c r="H4" s="207"/>
      <c r="I4" s="272" t="s">
        <v>438</v>
      </c>
    </row>
    <row r="5" spans="1:9" ht="18.75">
      <c r="A5" s="17"/>
      <c r="B5" s="17"/>
      <c r="C5" s="17"/>
      <c r="D5" s="17"/>
      <c r="E5" s="17"/>
      <c r="F5" s="4"/>
      <c r="G5" s="3"/>
      <c r="H5" s="207"/>
      <c r="I5" s="272"/>
    </row>
    <row r="6" spans="1:9" ht="32.25" customHeight="1">
      <c r="A6" s="285" t="s">
        <v>436</v>
      </c>
      <c r="B6" s="286"/>
      <c r="C6" s="286"/>
      <c r="D6" s="286"/>
      <c r="E6" s="286"/>
      <c r="F6" s="286"/>
      <c r="G6" s="286"/>
      <c r="H6" s="286"/>
      <c r="I6" s="286"/>
    </row>
    <row r="7" spans="1:9" ht="9.75" customHeight="1" hidden="1">
      <c r="A7" s="286"/>
      <c r="B7" s="286"/>
      <c r="C7" s="286"/>
      <c r="D7" s="286"/>
      <c r="E7" s="286"/>
      <c r="F7" s="286"/>
      <c r="G7" s="286"/>
      <c r="H7" s="286"/>
      <c r="I7" s="286"/>
    </row>
    <row r="8" spans="1:10" ht="14.25" customHeight="1">
      <c r="A8" s="17"/>
      <c r="B8" s="17"/>
      <c r="C8" s="17"/>
      <c r="D8" s="17"/>
      <c r="E8" s="17"/>
      <c r="F8" s="2"/>
      <c r="G8" s="2"/>
      <c r="H8" s="2" t="s">
        <v>435</v>
      </c>
      <c r="I8" s="2"/>
      <c r="J8" s="5"/>
    </row>
    <row r="9" spans="1:12" ht="54" customHeight="1">
      <c r="A9" s="159" t="s">
        <v>237</v>
      </c>
      <c r="B9" s="287" t="s">
        <v>234</v>
      </c>
      <c r="C9" s="288"/>
      <c r="D9" s="159" t="s">
        <v>235</v>
      </c>
      <c r="E9" s="159" t="s">
        <v>236</v>
      </c>
      <c r="F9" s="257" t="s">
        <v>0</v>
      </c>
      <c r="G9" s="25" t="s">
        <v>403</v>
      </c>
      <c r="H9" s="25" t="s">
        <v>177</v>
      </c>
      <c r="I9" s="25" t="s">
        <v>176</v>
      </c>
      <c r="K9" s="6"/>
      <c r="L9" s="7"/>
    </row>
    <row r="10" spans="1:12" ht="22.5" customHeight="1">
      <c r="A10" s="119" t="s">
        <v>331</v>
      </c>
      <c r="B10" s="289"/>
      <c r="C10" s="290"/>
      <c r="D10" s="119"/>
      <c r="E10" s="119"/>
      <c r="F10" s="120" t="s">
        <v>332</v>
      </c>
      <c r="G10" s="246">
        <f>G11+G60+G77+G91+G142+G173</f>
        <v>13392952.14</v>
      </c>
      <c r="H10" s="246">
        <f>H11+H60+H77+H91+H142+H173</f>
        <v>13333315.1</v>
      </c>
      <c r="I10" s="146">
        <f>H10/G10*100</f>
        <v>99.55471325980561</v>
      </c>
      <c r="K10" s="8"/>
      <c r="L10" s="9"/>
    </row>
    <row r="11" spans="1:12" ht="17.25" customHeight="1">
      <c r="A11" s="119"/>
      <c r="B11" s="119" t="s">
        <v>56</v>
      </c>
      <c r="C11" s="119"/>
      <c r="D11" s="119"/>
      <c r="E11" s="119"/>
      <c r="F11" s="120" t="s">
        <v>2</v>
      </c>
      <c r="G11" s="246">
        <f>2!E14</f>
        <v>3050175.5500000003</v>
      </c>
      <c r="H11" s="246">
        <f>2!F14</f>
        <v>3050175.5500000003</v>
      </c>
      <c r="I11" s="146">
        <f aca="true" t="shared" si="0" ref="I11:I48">H11/G11*100</f>
        <v>100</v>
      </c>
      <c r="K11" s="9"/>
      <c r="L11" s="9"/>
    </row>
    <row r="12" spans="1:12" ht="42" customHeight="1">
      <c r="A12" s="121"/>
      <c r="B12" s="121"/>
      <c r="C12" s="133" t="s">
        <v>57</v>
      </c>
      <c r="D12" s="29"/>
      <c r="E12" s="29"/>
      <c r="F12" s="150" t="s">
        <v>4</v>
      </c>
      <c r="G12" s="237">
        <f>G13</f>
        <v>588802.93</v>
      </c>
      <c r="H12" s="237">
        <f>H13</f>
        <v>588802.93</v>
      </c>
      <c r="I12" s="147">
        <f t="shared" si="0"/>
        <v>100</v>
      </c>
      <c r="K12" s="9"/>
      <c r="L12" s="9"/>
    </row>
    <row r="13" spans="1:12" ht="22.5" customHeight="1">
      <c r="A13" s="121"/>
      <c r="B13" s="121"/>
      <c r="C13" s="29"/>
      <c r="D13" s="30" t="s">
        <v>257</v>
      </c>
      <c r="E13" s="29"/>
      <c r="F13" s="99" t="s">
        <v>258</v>
      </c>
      <c r="G13" s="220">
        <f>G14</f>
        <v>588802.93</v>
      </c>
      <c r="H13" s="220">
        <f>H14</f>
        <v>588802.93</v>
      </c>
      <c r="I13" s="147">
        <f t="shared" si="0"/>
        <v>100</v>
      </c>
      <c r="K13" s="9"/>
      <c r="L13" s="9"/>
    </row>
    <row r="14" spans="1:12" ht="21.75" customHeight="1">
      <c r="A14" s="121"/>
      <c r="B14" s="121"/>
      <c r="C14" s="29"/>
      <c r="D14" s="30" t="s">
        <v>273</v>
      </c>
      <c r="E14" s="29"/>
      <c r="F14" s="148" t="s">
        <v>5</v>
      </c>
      <c r="G14" s="220">
        <f>G16</f>
        <v>588802.93</v>
      </c>
      <c r="H14" s="220">
        <f>H16</f>
        <v>588802.93</v>
      </c>
      <c r="I14" s="147">
        <f t="shared" si="0"/>
        <v>100</v>
      </c>
      <c r="K14" s="9"/>
      <c r="L14" s="9"/>
    </row>
    <row r="15" spans="1:12" ht="42" customHeight="1">
      <c r="A15" s="121"/>
      <c r="B15" s="121"/>
      <c r="C15" s="29"/>
      <c r="D15" s="29"/>
      <c r="E15" s="29" t="s">
        <v>6</v>
      </c>
      <c r="F15" s="99" t="s">
        <v>256</v>
      </c>
      <c r="G15" s="220">
        <f>G16</f>
        <v>588802.93</v>
      </c>
      <c r="H15" s="220">
        <f>H16</f>
        <v>588802.93</v>
      </c>
      <c r="I15" s="147">
        <f t="shared" si="0"/>
        <v>100</v>
      </c>
      <c r="K15" s="9"/>
      <c r="L15" s="9"/>
    </row>
    <row r="16" spans="1:12" ht="18.75">
      <c r="A16" s="121"/>
      <c r="B16" s="121"/>
      <c r="C16" s="29"/>
      <c r="D16" s="29"/>
      <c r="E16" s="29" t="s">
        <v>8</v>
      </c>
      <c r="F16" s="100" t="s">
        <v>259</v>
      </c>
      <c r="G16" s="220">
        <v>588802.93</v>
      </c>
      <c r="H16" s="234">
        <v>588802.93</v>
      </c>
      <c r="I16" s="147">
        <f t="shared" si="0"/>
        <v>100</v>
      </c>
      <c r="K16" s="9"/>
      <c r="L16" s="9"/>
    </row>
    <row r="17" spans="1:12" ht="31.5" customHeight="1" hidden="1">
      <c r="A17" s="121"/>
      <c r="B17" s="121"/>
      <c r="C17" s="29"/>
      <c r="D17" s="29" t="s">
        <v>10</v>
      </c>
      <c r="E17" s="29"/>
      <c r="F17" s="124" t="s">
        <v>11</v>
      </c>
      <c r="G17" s="247"/>
      <c r="H17" s="248"/>
      <c r="I17" s="147" t="e">
        <f t="shared" si="0"/>
        <v>#DIV/0!</v>
      </c>
      <c r="K17" s="9"/>
      <c r="L17" s="9"/>
    </row>
    <row r="18" spans="1:12" ht="57.75" customHeight="1" hidden="1">
      <c r="A18" s="121"/>
      <c r="B18" s="121"/>
      <c r="C18" s="29"/>
      <c r="D18" s="29" t="s">
        <v>12</v>
      </c>
      <c r="E18" s="29"/>
      <c r="F18" s="124" t="s">
        <v>13</v>
      </c>
      <c r="G18" s="247"/>
      <c r="H18" s="248"/>
      <c r="I18" s="147" t="e">
        <f t="shared" si="0"/>
        <v>#DIV/0!</v>
      </c>
      <c r="K18" s="9"/>
      <c r="L18" s="9"/>
    </row>
    <row r="19" spans="1:12" ht="31.5" customHeight="1" hidden="1">
      <c r="A19" s="121"/>
      <c r="B19" s="121"/>
      <c r="C19" s="29"/>
      <c r="D19" s="29"/>
      <c r="E19" s="29" t="s">
        <v>14</v>
      </c>
      <c r="F19" s="124" t="s">
        <v>15</v>
      </c>
      <c r="G19" s="247"/>
      <c r="H19" s="248"/>
      <c r="I19" s="147" t="e">
        <f t="shared" si="0"/>
        <v>#DIV/0!</v>
      </c>
      <c r="K19" s="9"/>
      <c r="L19" s="9"/>
    </row>
    <row r="20" spans="1:12" ht="42.75" customHeight="1">
      <c r="A20" s="121"/>
      <c r="B20" s="121"/>
      <c r="C20" s="133" t="s">
        <v>58</v>
      </c>
      <c r="D20" s="133"/>
      <c r="E20" s="133"/>
      <c r="F20" s="137" t="s">
        <v>17</v>
      </c>
      <c r="G20" s="237">
        <f>G21+G44</f>
        <v>2394646.62</v>
      </c>
      <c r="H20" s="237">
        <f>H21+H44</f>
        <v>2394646.62</v>
      </c>
      <c r="I20" s="147">
        <f t="shared" si="0"/>
        <v>100</v>
      </c>
      <c r="K20" s="9"/>
      <c r="L20" s="9"/>
    </row>
    <row r="21" spans="1:12" ht="21" customHeight="1">
      <c r="A21" s="121"/>
      <c r="B21" s="121"/>
      <c r="C21" s="29"/>
      <c r="D21" s="30" t="s">
        <v>257</v>
      </c>
      <c r="E21" s="29"/>
      <c r="F21" s="99" t="s">
        <v>258</v>
      </c>
      <c r="G21" s="220">
        <f>G22+G29+G32+G35+G38+G41</f>
        <v>1776560.62</v>
      </c>
      <c r="H21" s="220">
        <f>H22+H29+H32+H35+H38+H41</f>
        <v>1776560.62</v>
      </c>
      <c r="I21" s="147">
        <f t="shared" si="0"/>
        <v>100</v>
      </c>
      <c r="K21" s="9"/>
      <c r="L21" s="9"/>
    </row>
    <row r="22" spans="1:12" ht="18.75">
      <c r="A22" s="121"/>
      <c r="B22" s="121"/>
      <c r="C22" s="29"/>
      <c r="D22" s="29" t="s">
        <v>274</v>
      </c>
      <c r="E22" s="29"/>
      <c r="F22" s="122" t="s">
        <v>18</v>
      </c>
      <c r="G22" s="220">
        <f>G23+G25+G27</f>
        <v>1742324.12</v>
      </c>
      <c r="H22" s="220">
        <f>H23+H25+H27</f>
        <v>1742324.12</v>
      </c>
      <c r="I22" s="147">
        <f t="shared" si="0"/>
        <v>100</v>
      </c>
      <c r="K22" s="9"/>
      <c r="L22" s="9"/>
    </row>
    <row r="23" spans="1:12" ht="37.5">
      <c r="A23" s="121"/>
      <c r="B23" s="121"/>
      <c r="C23" s="29"/>
      <c r="D23" s="29"/>
      <c r="E23" s="29" t="s">
        <v>6</v>
      </c>
      <c r="F23" s="123" t="s">
        <v>7</v>
      </c>
      <c r="G23" s="220">
        <f>G24</f>
        <v>1380812.44</v>
      </c>
      <c r="H23" s="220">
        <f>H24</f>
        <v>1380812.44</v>
      </c>
      <c r="I23" s="147">
        <f t="shared" si="0"/>
        <v>100</v>
      </c>
      <c r="K23" s="9"/>
      <c r="L23" s="9"/>
    </row>
    <row r="24" spans="1:12" ht="18.75">
      <c r="A24" s="121"/>
      <c r="B24" s="121"/>
      <c r="C24" s="29"/>
      <c r="D24" s="29"/>
      <c r="E24" s="29" t="s">
        <v>8</v>
      </c>
      <c r="F24" s="31" t="s">
        <v>9</v>
      </c>
      <c r="G24" s="220">
        <v>1380812.44</v>
      </c>
      <c r="H24" s="220">
        <v>1380812.44</v>
      </c>
      <c r="I24" s="147">
        <f t="shared" si="0"/>
        <v>100</v>
      </c>
      <c r="K24" s="9"/>
      <c r="L24" s="9"/>
    </row>
    <row r="25" spans="1:12" ht="18.75">
      <c r="A25" s="41"/>
      <c r="B25" s="41"/>
      <c r="C25" s="42"/>
      <c r="D25" s="42"/>
      <c r="E25" s="29" t="s">
        <v>19</v>
      </c>
      <c r="F25" s="100" t="s">
        <v>210</v>
      </c>
      <c r="G25" s="220">
        <f>G26</f>
        <v>263884.55</v>
      </c>
      <c r="H25" s="220">
        <f>H26</f>
        <v>263884.55</v>
      </c>
      <c r="I25" s="147">
        <f t="shared" si="0"/>
        <v>100</v>
      </c>
      <c r="K25" s="9"/>
      <c r="L25" s="9"/>
    </row>
    <row r="26" spans="1:12" ht="17.25" customHeight="1">
      <c r="A26" s="41"/>
      <c r="B26" s="41"/>
      <c r="C26" s="42"/>
      <c r="D26" s="42"/>
      <c r="E26" s="29" t="s">
        <v>20</v>
      </c>
      <c r="F26" s="100" t="s">
        <v>241</v>
      </c>
      <c r="G26" s="220">
        <v>263884.55</v>
      </c>
      <c r="H26" s="220">
        <v>263884.55</v>
      </c>
      <c r="I26" s="147">
        <f t="shared" si="0"/>
        <v>100</v>
      </c>
      <c r="K26" s="9"/>
      <c r="L26" s="9"/>
    </row>
    <row r="27" spans="1:12" ht="18.75">
      <c r="A27" s="41"/>
      <c r="B27" s="41"/>
      <c r="C27" s="42"/>
      <c r="D27" s="42"/>
      <c r="E27" s="125" t="s">
        <v>21</v>
      </c>
      <c r="F27" s="126" t="s">
        <v>22</v>
      </c>
      <c r="G27" s="220">
        <f>G28</f>
        <v>97627.13</v>
      </c>
      <c r="H27" s="220">
        <f>H28</f>
        <v>97627.13</v>
      </c>
      <c r="I27" s="147">
        <f t="shared" si="0"/>
        <v>100</v>
      </c>
      <c r="K27" s="9"/>
      <c r="L27" s="9"/>
    </row>
    <row r="28" spans="1:12" ht="18" customHeight="1">
      <c r="A28" s="41"/>
      <c r="B28" s="41"/>
      <c r="C28" s="42"/>
      <c r="D28" s="42"/>
      <c r="E28" s="125" t="s">
        <v>23</v>
      </c>
      <c r="F28" s="127" t="s">
        <v>24</v>
      </c>
      <c r="G28" s="220">
        <v>97627.13</v>
      </c>
      <c r="H28" s="220">
        <v>97627.13</v>
      </c>
      <c r="I28" s="147">
        <f t="shared" si="0"/>
        <v>100</v>
      </c>
      <c r="K28" s="9"/>
      <c r="L28" s="9"/>
    </row>
    <row r="29" spans="1:12" ht="18" customHeight="1">
      <c r="A29" s="41"/>
      <c r="B29" s="41"/>
      <c r="C29" s="42"/>
      <c r="D29" s="30" t="s">
        <v>300</v>
      </c>
      <c r="E29" s="32"/>
      <c r="F29" s="124" t="s">
        <v>301</v>
      </c>
      <c r="G29" s="220">
        <f>G30</f>
        <v>2000</v>
      </c>
      <c r="H29" s="220">
        <f>H30</f>
        <v>2000</v>
      </c>
      <c r="I29" s="77">
        <f>H29/G29*100</f>
        <v>100</v>
      </c>
      <c r="K29" s="9"/>
      <c r="L29" s="9"/>
    </row>
    <row r="30" spans="1:12" ht="18" customHeight="1">
      <c r="A30" s="41"/>
      <c r="B30" s="41"/>
      <c r="C30" s="42"/>
      <c r="D30" s="29"/>
      <c r="E30" s="110" t="s">
        <v>19</v>
      </c>
      <c r="F30" s="100" t="s">
        <v>210</v>
      </c>
      <c r="G30" s="220">
        <f>G31</f>
        <v>2000</v>
      </c>
      <c r="H30" s="220">
        <f>H31</f>
        <v>2000</v>
      </c>
      <c r="I30" s="77">
        <f>H30/G30*100</f>
        <v>100</v>
      </c>
      <c r="K30" s="9"/>
      <c r="L30" s="9"/>
    </row>
    <row r="31" spans="1:12" ht="18" customHeight="1">
      <c r="A31" s="41"/>
      <c r="B31" s="41"/>
      <c r="C31" s="42"/>
      <c r="D31" s="29"/>
      <c r="E31" s="110" t="s">
        <v>20</v>
      </c>
      <c r="F31" s="100" t="s">
        <v>241</v>
      </c>
      <c r="G31" s="220">
        <v>2000</v>
      </c>
      <c r="H31" s="234">
        <v>2000</v>
      </c>
      <c r="I31" s="77">
        <f>H31/G31*100</f>
        <v>100</v>
      </c>
      <c r="K31" s="9"/>
      <c r="L31" s="9"/>
    </row>
    <row r="32" spans="1:12" ht="19.5" customHeight="1">
      <c r="A32" s="41"/>
      <c r="B32" s="41"/>
      <c r="C32" s="42"/>
      <c r="D32" s="30" t="s">
        <v>406</v>
      </c>
      <c r="E32" s="29"/>
      <c r="F32" s="100" t="s">
        <v>26</v>
      </c>
      <c r="G32" s="247">
        <f>2!E32</f>
        <v>1100</v>
      </c>
      <c r="H32" s="248">
        <f>H33</f>
        <v>1100</v>
      </c>
      <c r="I32" s="147">
        <f t="shared" si="0"/>
        <v>100</v>
      </c>
      <c r="K32" s="9"/>
      <c r="L32" s="9"/>
    </row>
    <row r="33" spans="1:12" ht="17.25" customHeight="1">
      <c r="A33" s="41"/>
      <c r="B33" s="41"/>
      <c r="C33" s="42"/>
      <c r="D33" s="42"/>
      <c r="E33" s="42" t="s">
        <v>19</v>
      </c>
      <c r="F33" s="100" t="s">
        <v>210</v>
      </c>
      <c r="G33" s="247">
        <f>2!E33</f>
        <v>1100</v>
      </c>
      <c r="H33" s="248">
        <f>H34</f>
        <v>1100</v>
      </c>
      <c r="I33" s="147">
        <f t="shared" si="0"/>
        <v>100</v>
      </c>
      <c r="K33" s="9"/>
      <c r="L33" s="9"/>
    </row>
    <row r="34" spans="1:12" ht="17.25" customHeight="1">
      <c r="A34" s="41"/>
      <c r="B34" s="41"/>
      <c r="C34" s="42"/>
      <c r="D34" s="42"/>
      <c r="E34" s="42" t="s">
        <v>20</v>
      </c>
      <c r="F34" s="100" t="s">
        <v>241</v>
      </c>
      <c r="G34" s="247">
        <f>2!E34</f>
        <v>1100</v>
      </c>
      <c r="H34" s="248">
        <v>1100</v>
      </c>
      <c r="I34" s="147">
        <f t="shared" si="0"/>
        <v>100</v>
      </c>
      <c r="K34" s="9"/>
      <c r="L34" s="9"/>
    </row>
    <row r="35" spans="1:12" ht="19.5" customHeight="1">
      <c r="A35" s="41"/>
      <c r="B35" s="41"/>
      <c r="C35" s="42"/>
      <c r="D35" s="29" t="s">
        <v>275</v>
      </c>
      <c r="E35" s="110"/>
      <c r="F35" s="137" t="s">
        <v>260</v>
      </c>
      <c r="G35" s="238">
        <f>G36</f>
        <v>8650</v>
      </c>
      <c r="H35" s="238">
        <f>H36</f>
        <v>8650</v>
      </c>
      <c r="I35" s="147">
        <f t="shared" si="0"/>
        <v>100</v>
      </c>
      <c r="K35" s="9"/>
      <c r="L35" s="9"/>
    </row>
    <row r="36" spans="1:12" ht="19.5" customHeight="1">
      <c r="A36" s="41"/>
      <c r="B36" s="41"/>
      <c r="C36" s="42"/>
      <c r="D36" s="29"/>
      <c r="E36" s="109" t="s">
        <v>14</v>
      </c>
      <c r="F36" s="102" t="s">
        <v>25</v>
      </c>
      <c r="G36" s="238">
        <f>G37</f>
        <v>8650</v>
      </c>
      <c r="H36" s="238">
        <f>H37</f>
        <v>8650</v>
      </c>
      <c r="I36" s="147">
        <f t="shared" si="0"/>
        <v>100</v>
      </c>
      <c r="K36" s="9"/>
      <c r="L36" s="9"/>
    </row>
    <row r="37" spans="1:12" ht="18.75">
      <c r="A37" s="41"/>
      <c r="B37" s="41"/>
      <c r="C37" s="42"/>
      <c r="D37" s="29"/>
      <c r="E37" s="109" t="s">
        <v>35</v>
      </c>
      <c r="F37" s="102" t="s">
        <v>36</v>
      </c>
      <c r="G37" s="238">
        <v>8650</v>
      </c>
      <c r="H37" s="238">
        <v>8650</v>
      </c>
      <c r="I37" s="147">
        <f t="shared" si="0"/>
        <v>100</v>
      </c>
      <c r="K37" s="9"/>
      <c r="L37" s="9"/>
    </row>
    <row r="38" spans="1:12" ht="18.75">
      <c r="A38" s="41"/>
      <c r="B38" s="41"/>
      <c r="C38" s="42"/>
      <c r="D38" s="30" t="s">
        <v>397</v>
      </c>
      <c r="E38" s="30"/>
      <c r="F38" s="145" t="s">
        <v>398</v>
      </c>
      <c r="G38" s="220">
        <f>G39</f>
        <v>7486.5</v>
      </c>
      <c r="H38" s="220">
        <f>H39</f>
        <v>7486.5</v>
      </c>
      <c r="I38" s="77">
        <f t="shared" si="0"/>
        <v>100</v>
      </c>
      <c r="K38" s="9"/>
      <c r="L38" s="9"/>
    </row>
    <row r="39" spans="1:12" ht="18.75">
      <c r="A39" s="41"/>
      <c r="B39" s="41"/>
      <c r="C39" s="42"/>
      <c r="D39" s="30"/>
      <c r="E39" s="30" t="s">
        <v>14</v>
      </c>
      <c r="F39" s="102" t="s">
        <v>25</v>
      </c>
      <c r="G39" s="220">
        <f>G40</f>
        <v>7486.5</v>
      </c>
      <c r="H39" s="220">
        <f>H40</f>
        <v>7486.5</v>
      </c>
      <c r="I39" s="77">
        <f t="shared" si="0"/>
        <v>100</v>
      </c>
      <c r="K39" s="9"/>
      <c r="L39" s="9"/>
    </row>
    <row r="40" spans="1:12" ht="18.75">
      <c r="A40" s="41"/>
      <c r="B40" s="41"/>
      <c r="C40" s="42"/>
      <c r="D40" s="30"/>
      <c r="E40" s="30" t="s">
        <v>35</v>
      </c>
      <c r="F40" s="102" t="s">
        <v>36</v>
      </c>
      <c r="G40" s="220">
        <v>7486.5</v>
      </c>
      <c r="H40" s="220">
        <v>7486.5</v>
      </c>
      <c r="I40" s="77">
        <f t="shared" si="0"/>
        <v>100</v>
      </c>
      <c r="K40" s="9"/>
      <c r="L40" s="9"/>
    </row>
    <row r="41" spans="1:12" ht="18.75">
      <c r="A41" s="41"/>
      <c r="B41" s="41"/>
      <c r="C41" s="42"/>
      <c r="D41" s="29" t="s">
        <v>276</v>
      </c>
      <c r="E41" s="110"/>
      <c r="F41" s="137" t="s">
        <v>261</v>
      </c>
      <c r="G41" s="238">
        <f>G42</f>
        <v>15000</v>
      </c>
      <c r="H41" s="238">
        <f>H42</f>
        <v>15000</v>
      </c>
      <c r="I41" s="77">
        <f>H41/G41*100</f>
        <v>100</v>
      </c>
      <c r="K41" s="9"/>
      <c r="L41" s="9"/>
    </row>
    <row r="42" spans="1:12" ht="18.75">
      <c r="A42" s="41"/>
      <c r="B42" s="41"/>
      <c r="C42" s="42"/>
      <c r="D42" s="30"/>
      <c r="E42" s="30" t="s">
        <v>14</v>
      </c>
      <c r="F42" s="102" t="s">
        <v>25</v>
      </c>
      <c r="G42" s="238">
        <f>G43</f>
        <v>15000</v>
      </c>
      <c r="H42" s="238">
        <f>H43</f>
        <v>15000</v>
      </c>
      <c r="I42" s="77">
        <f>H42/G42*100</f>
        <v>100</v>
      </c>
      <c r="K42" s="9"/>
      <c r="L42" s="9"/>
    </row>
    <row r="43" spans="1:12" ht="18.75">
      <c r="A43" s="41"/>
      <c r="B43" s="41"/>
      <c r="C43" s="42"/>
      <c r="D43" s="30"/>
      <c r="E43" s="30" t="s">
        <v>35</v>
      </c>
      <c r="F43" s="102" t="s">
        <v>36</v>
      </c>
      <c r="G43" s="238">
        <v>15000</v>
      </c>
      <c r="H43" s="234">
        <v>15000</v>
      </c>
      <c r="I43" s="77">
        <f>H43/G43*100</f>
        <v>100</v>
      </c>
      <c r="K43" s="9"/>
      <c r="L43" s="9"/>
    </row>
    <row r="44" spans="1:12" ht="18.75">
      <c r="A44" s="41"/>
      <c r="B44" s="41"/>
      <c r="C44" s="42"/>
      <c r="D44" s="189" t="s">
        <v>302</v>
      </c>
      <c r="E44" s="190"/>
      <c r="F44" s="191" t="s">
        <v>303</v>
      </c>
      <c r="G44" s="238">
        <f aca="true" t="shared" si="1" ref="G44:H46">G45</f>
        <v>618086</v>
      </c>
      <c r="H44" s="238">
        <f t="shared" si="1"/>
        <v>618086</v>
      </c>
      <c r="I44" s="147">
        <f t="shared" si="0"/>
        <v>100</v>
      </c>
      <c r="K44" s="9"/>
      <c r="L44" s="9"/>
    </row>
    <row r="45" spans="1:12" ht="20.25" customHeight="1">
      <c r="A45" s="41"/>
      <c r="B45" s="41"/>
      <c r="C45" s="42"/>
      <c r="D45" s="29" t="s">
        <v>304</v>
      </c>
      <c r="E45" s="29"/>
      <c r="F45" s="192" t="s">
        <v>305</v>
      </c>
      <c r="G45" s="238">
        <f t="shared" si="1"/>
        <v>618086</v>
      </c>
      <c r="H45" s="238">
        <f t="shared" si="1"/>
        <v>618086</v>
      </c>
      <c r="I45" s="147">
        <f t="shared" si="0"/>
        <v>100</v>
      </c>
      <c r="K45" s="9"/>
      <c r="L45" s="9"/>
    </row>
    <row r="46" spans="1:12" ht="18.75">
      <c r="A46" s="41"/>
      <c r="B46" s="41"/>
      <c r="C46" s="42"/>
      <c r="D46" s="29"/>
      <c r="E46" s="109" t="s">
        <v>14</v>
      </c>
      <c r="F46" s="102" t="s">
        <v>25</v>
      </c>
      <c r="G46" s="238">
        <f t="shared" si="1"/>
        <v>618086</v>
      </c>
      <c r="H46" s="238">
        <f t="shared" si="1"/>
        <v>618086</v>
      </c>
      <c r="I46" s="147">
        <f t="shared" si="0"/>
        <v>100</v>
      </c>
      <c r="K46" s="10"/>
      <c r="L46" s="11"/>
    </row>
    <row r="47" spans="1:12" ht="16.5" customHeight="1">
      <c r="A47" s="41"/>
      <c r="B47" s="41"/>
      <c r="C47" s="42"/>
      <c r="D47" s="29"/>
      <c r="E47" s="109" t="s">
        <v>35</v>
      </c>
      <c r="F47" s="102" t="s">
        <v>36</v>
      </c>
      <c r="G47" s="238">
        <v>618086</v>
      </c>
      <c r="H47" s="234">
        <v>618086</v>
      </c>
      <c r="I47" s="147">
        <f t="shared" si="0"/>
        <v>100</v>
      </c>
      <c r="K47" s="10"/>
      <c r="L47" s="11"/>
    </row>
    <row r="48" spans="1:12" ht="16.5" customHeight="1">
      <c r="A48" s="41"/>
      <c r="B48" s="40"/>
      <c r="C48" s="152" t="s">
        <v>399</v>
      </c>
      <c r="D48" s="33"/>
      <c r="E48" s="109"/>
      <c r="F48" s="132" t="s">
        <v>364</v>
      </c>
      <c r="G48" s="239">
        <f>G49+G52+G55</f>
        <v>66726</v>
      </c>
      <c r="H48" s="239">
        <f>H49+H52+H55</f>
        <v>66726</v>
      </c>
      <c r="I48" s="47">
        <f t="shared" si="0"/>
        <v>100</v>
      </c>
      <c r="K48" s="10"/>
      <c r="L48" s="11"/>
    </row>
    <row r="49" spans="1:12" ht="16.5" customHeight="1">
      <c r="A49" s="41"/>
      <c r="B49" s="41"/>
      <c r="C49" s="43"/>
      <c r="D49" s="29" t="s">
        <v>365</v>
      </c>
      <c r="E49" s="29"/>
      <c r="F49" s="104" t="s">
        <v>366</v>
      </c>
      <c r="G49" s="238">
        <f aca="true" t="shared" si="2" ref="G49:H58">G50</f>
        <v>7600</v>
      </c>
      <c r="H49" s="238">
        <f t="shared" si="2"/>
        <v>7600</v>
      </c>
      <c r="I49" s="77">
        <f>H49/G49*100</f>
        <v>100</v>
      </c>
      <c r="K49" s="10"/>
      <c r="L49" s="11"/>
    </row>
    <row r="50" spans="1:12" ht="16.5" customHeight="1">
      <c r="A50" s="41"/>
      <c r="B50" s="41"/>
      <c r="C50" s="43"/>
      <c r="D50" s="30"/>
      <c r="E50" s="29" t="s">
        <v>19</v>
      </c>
      <c r="F50" s="100" t="s">
        <v>210</v>
      </c>
      <c r="G50" s="238">
        <f t="shared" si="2"/>
        <v>7600</v>
      </c>
      <c r="H50" s="238">
        <f t="shared" si="2"/>
        <v>7600</v>
      </c>
      <c r="I50" s="77">
        <f>H50/G50*100</f>
        <v>100</v>
      </c>
      <c r="K50" s="10"/>
      <c r="L50" s="11"/>
    </row>
    <row r="51" spans="1:12" ht="16.5" customHeight="1">
      <c r="A51" s="41"/>
      <c r="B51" s="41"/>
      <c r="C51" s="43"/>
      <c r="D51" s="30"/>
      <c r="E51" s="29" t="s">
        <v>20</v>
      </c>
      <c r="F51" s="100" t="s">
        <v>241</v>
      </c>
      <c r="G51" s="240">
        <v>7600</v>
      </c>
      <c r="H51" s="241">
        <v>7600</v>
      </c>
      <c r="I51" s="77">
        <f aca="true" t="shared" si="3" ref="I51:I59">H51/G51*100</f>
        <v>100</v>
      </c>
      <c r="K51" s="10"/>
      <c r="L51" s="11"/>
    </row>
    <row r="52" spans="1:12" ht="16.5" customHeight="1">
      <c r="A52" s="41"/>
      <c r="B52" s="41"/>
      <c r="C52" s="43"/>
      <c r="D52" s="29" t="s">
        <v>367</v>
      </c>
      <c r="E52" s="29"/>
      <c r="F52" s="100" t="s">
        <v>368</v>
      </c>
      <c r="G52" s="238">
        <f t="shared" si="2"/>
        <v>31732</v>
      </c>
      <c r="H52" s="238">
        <f t="shared" si="2"/>
        <v>31732</v>
      </c>
      <c r="I52" s="77">
        <f t="shared" si="3"/>
        <v>100</v>
      </c>
      <c r="K52" s="10"/>
      <c r="L52" s="11"/>
    </row>
    <row r="53" spans="1:12" ht="16.5" customHeight="1">
      <c r="A53" s="41"/>
      <c r="B53" s="41"/>
      <c r="C53" s="43"/>
      <c r="D53" s="34"/>
      <c r="E53" s="29" t="s">
        <v>19</v>
      </c>
      <c r="F53" s="100" t="s">
        <v>210</v>
      </c>
      <c r="G53" s="238">
        <f t="shared" si="2"/>
        <v>31732</v>
      </c>
      <c r="H53" s="238">
        <f t="shared" si="2"/>
        <v>31732</v>
      </c>
      <c r="I53" s="77">
        <f t="shared" si="3"/>
        <v>100</v>
      </c>
      <c r="K53" s="10"/>
      <c r="L53" s="11"/>
    </row>
    <row r="54" spans="1:12" ht="16.5" customHeight="1">
      <c r="A54" s="41"/>
      <c r="B54" s="41"/>
      <c r="C54" s="43"/>
      <c r="D54" s="34"/>
      <c r="E54" s="29" t="s">
        <v>20</v>
      </c>
      <c r="F54" s="100" t="s">
        <v>241</v>
      </c>
      <c r="G54" s="240">
        <v>31732</v>
      </c>
      <c r="H54" s="241">
        <v>31732</v>
      </c>
      <c r="I54" s="77">
        <f t="shared" si="3"/>
        <v>100</v>
      </c>
      <c r="K54" s="10"/>
      <c r="L54" s="11"/>
    </row>
    <row r="55" spans="1:12" ht="16.5" customHeight="1">
      <c r="A55" s="41"/>
      <c r="B55" s="41"/>
      <c r="C55" s="43"/>
      <c r="D55" s="29" t="s">
        <v>369</v>
      </c>
      <c r="E55" s="29"/>
      <c r="F55" s="195" t="s">
        <v>370</v>
      </c>
      <c r="G55" s="238">
        <f>G56+G58</f>
        <v>27394</v>
      </c>
      <c r="H55" s="238">
        <f>H56+H58</f>
        <v>27394</v>
      </c>
      <c r="I55" s="77">
        <f t="shared" si="3"/>
        <v>100</v>
      </c>
      <c r="K55" s="10"/>
      <c r="L55" s="11"/>
    </row>
    <row r="56" spans="1:12" ht="16.5" customHeight="1">
      <c r="A56" s="41"/>
      <c r="B56" s="41"/>
      <c r="C56" s="43"/>
      <c r="D56" s="29"/>
      <c r="E56" s="29" t="s">
        <v>19</v>
      </c>
      <c r="F56" s="100" t="s">
        <v>210</v>
      </c>
      <c r="G56" s="238">
        <f>G57</f>
        <v>2394</v>
      </c>
      <c r="H56" s="238">
        <f>H57</f>
        <v>2394</v>
      </c>
      <c r="I56" s="77">
        <f t="shared" si="3"/>
        <v>100</v>
      </c>
      <c r="K56" s="10"/>
      <c r="L56" s="11"/>
    </row>
    <row r="57" spans="1:12" ht="16.5" customHeight="1">
      <c r="A57" s="41"/>
      <c r="B57" s="41"/>
      <c r="C57" s="43"/>
      <c r="D57" s="29"/>
      <c r="E57" s="29" t="s">
        <v>20</v>
      </c>
      <c r="F57" s="100" t="s">
        <v>241</v>
      </c>
      <c r="G57" s="238">
        <v>2394</v>
      </c>
      <c r="H57" s="238">
        <v>2394</v>
      </c>
      <c r="I57" s="77">
        <f t="shared" si="3"/>
        <v>100</v>
      </c>
      <c r="K57" s="10"/>
      <c r="L57" s="11"/>
    </row>
    <row r="58" spans="1:13" ht="16.5" customHeight="1">
      <c r="A58" s="41"/>
      <c r="B58" s="41"/>
      <c r="C58" s="43"/>
      <c r="D58" s="29"/>
      <c r="E58" s="125" t="s">
        <v>21</v>
      </c>
      <c r="F58" s="195" t="s">
        <v>22</v>
      </c>
      <c r="G58" s="238">
        <f t="shared" si="2"/>
        <v>25000</v>
      </c>
      <c r="H58" s="238">
        <f t="shared" si="2"/>
        <v>25000</v>
      </c>
      <c r="I58" s="77">
        <f t="shared" si="3"/>
        <v>100</v>
      </c>
      <c r="K58" s="10"/>
      <c r="L58" s="249"/>
      <c r="M58" s="250"/>
    </row>
    <row r="59" spans="1:13" ht="16.5" customHeight="1">
      <c r="A59" s="41"/>
      <c r="B59" s="41"/>
      <c r="C59" s="43"/>
      <c r="D59" s="29"/>
      <c r="E59" s="125" t="s">
        <v>23</v>
      </c>
      <c r="F59" s="122" t="s">
        <v>212</v>
      </c>
      <c r="G59" s="240">
        <v>25000</v>
      </c>
      <c r="H59" s="241">
        <v>25000</v>
      </c>
      <c r="I59" s="77">
        <f t="shared" si="3"/>
        <v>100</v>
      </c>
      <c r="K59" s="10"/>
      <c r="L59" s="249"/>
      <c r="M59" s="251"/>
    </row>
    <row r="60" spans="1:12" ht="18.75">
      <c r="A60" s="41"/>
      <c r="B60" s="130" t="s">
        <v>57</v>
      </c>
      <c r="C60" s="43"/>
      <c r="D60" s="43"/>
      <c r="E60" s="42"/>
      <c r="F60" s="117" t="s">
        <v>214</v>
      </c>
      <c r="G60" s="252">
        <f>G61</f>
        <v>220800</v>
      </c>
      <c r="H60" s="252">
        <f>H61</f>
        <v>220800</v>
      </c>
      <c r="I60" s="146">
        <f aca="true" t="shared" si="4" ref="I60:I70">H60/G60*100</f>
        <v>100</v>
      </c>
      <c r="K60" s="9"/>
      <c r="L60" s="9"/>
    </row>
    <row r="61" spans="1:12" ht="18.75">
      <c r="A61" s="41"/>
      <c r="B61" s="41"/>
      <c r="C61" s="151" t="s">
        <v>59</v>
      </c>
      <c r="D61" s="152"/>
      <c r="E61" s="153"/>
      <c r="F61" s="140" t="s">
        <v>216</v>
      </c>
      <c r="G61" s="253">
        <f>G62</f>
        <v>220800</v>
      </c>
      <c r="H61" s="253">
        <f>H62</f>
        <v>220800</v>
      </c>
      <c r="I61" s="147">
        <f t="shared" si="4"/>
        <v>100</v>
      </c>
      <c r="K61" s="9"/>
      <c r="L61" s="9"/>
    </row>
    <row r="62" spans="1:12" ht="18.75">
      <c r="A62" s="41"/>
      <c r="B62" s="41"/>
      <c r="C62" s="43"/>
      <c r="D62" s="115" t="s">
        <v>262</v>
      </c>
      <c r="E62" s="115"/>
      <c r="F62" s="118" t="s">
        <v>217</v>
      </c>
      <c r="G62" s="244">
        <f>G63+G65</f>
        <v>220800</v>
      </c>
      <c r="H62" s="244">
        <f>H63+H65</f>
        <v>220800</v>
      </c>
      <c r="I62" s="147">
        <f t="shared" si="4"/>
        <v>100</v>
      </c>
      <c r="K62" s="9"/>
      <c r="L62" s="9"/>
    </row>
    <row r="63" spans="1:12" ht="37.5">
      <c r="A63" s="41"/>
      <c r="B63" s="41"/>
      <c r="C63" s="43"/>
      <c r="D63" s="129"/>
      <c r="E63" s="109" t="s">
        <v>6</v>
      </c>
      <c r="F63" s="99" t="s">
        <v>7</v>
      </c>
      <c r="G63" s="244">
        <f>G64</f>
        <v>213746.84</v>
      </c>
      <c r="H63" s="244">
        <f>H64</f>
        <v>213746.84</v>
      </c>
      <c r="I63" s="147">
        <f t="shared" si="4"/>
        <v>100</v>
      </c>
      <c r="K63" s="9"/>
      <c r="L63" s="9"/>
    </row>
    <row r="64" spans="1:12" ht="18.75">
      <c r="A64" s="41"/>
      <c r="B64" s="41"/>
      <c r="C64" s="43"/>
      <c r="D64" s="129"/>
      <c r="E64" s="29" t="s">
        <v>8</v>
      </c>
      <c r="F64" s="100" t="s">
        <v>9</v>
      </c>
      <c r="G64" s="241">
        <v>213746.84</v>
      </c>
      <c r="H64" s="241">
        <v>213746.84</v>
      </c>
      <c r="I64" s="147">
        <f t="shared" si="4"/>
        <v>100</v>
      </c>
      <c r="K64" s="9"/>
      <c r="L64" s="9"/>
    </row>
    <row r="65" spans="1:12" ht="18.75">
      <c r="A65" s="41"/>
      <c r="B65" s="41"/>
      <c r="C65" s="43"/>
      <c r="D65" s="43"/>
      <c r="E65" s="110" t="s">
        <v>19</v>
      </c>
      <c r="F65" s="100" t="s">
        <v>210</v>
      </c>
      <c r="G65" s="244">
        <f>G66</f>
        <v>7053.16</v>
      </c>
      <c r="H65" s="244">
        <f>H66</f>
        <v>7053.16</v>
      </c>
      <c r="I65" s="147">
        <f t="shared" si="4"/>
        <v>100</v>
      </c>
      <c r="K65" s="9"/>
      <c r="L65" s="9"/>
    </row>
    <row r="66" spans="1:12" ht="18.75">
      <c r="A66" s="41"/>
      <c r="B66" s="41"/>
      <c r="C66" s="43"/>
      <c r="D66" s="43"/>
      <c r="E66" s="110" t="s">
        <v>20</v>
      </c>
      <c r="F66" s="100" t="s">
        <v>241</v>
      </c>
      <c r="G66" s="241">
        <v>7053.16</v>
      </c>
      <c r="H66" s="241">
        <v>7053.16</v>
      </c>
      <c r="I66" s="147">
        <f t="shared" si="4"/>
        <v>100</v>
      </c>
      <c r="K66" s="9"/>
      <c r="L66" s="9"/>
    </row>
    <row r="67" spans="1:12" ht="18.75">
      <c r="A67" s="41"/>
      <c r="B67" s="119" t="s">
        <v>59</v>
      </c>
      <c r="C67" s="43"/>
      <c r="D67" s="43"/>
      <c r="E67" s="110"/>
      <c r="F67" s="193" t="s">
        <v>307</v>
      </c>
      <c r="G67" s="242">
        <f aca="true" t="shared" si="5" ref="G67:H69">G68</f>
        <v>1043543.4199999999</v>
      </c>
      <c r="H67" s="242">
        <f t="shared" si="5"/>
        <v>1041431.1</v>
      </c>
      <c r="I67" s="47">
        <f t="shared" si="4"/>
        <v>99.79758197315834</v>
      </c>
      <c r="K67" s="9"/>
      <c r="L67" s="9"/>
    </row>
    <row r="68" spans="1:12" ht="18.75">
      <c r="A68" s="41"/>
      <c r="B68" s="41"/>
      <c r="C68" s="151" t="s">
        <v>63</v>
      </c>
      <c r="D68" s="43"/>
      <c r="E68" s="110"/>
      <c r="F68" s="201" t="s">
        <v>309</v>
      </c>
      <c r="G68" s="243">
        <f t="shared" si="5"/>
        <v>1043543.4199999999</v>
      </c>
      <c r="H68" s="243">
        <f t="shared" si="5"/>
        <v>1041431.1</v>
      </c>
      <c r="I68" s="136">
        <f t="shared" si="4"/>
        <v>99.79758197315834</v>
      </c>
      <c r="K68" s="9"/>
      <c r="L68" s="9"/>
    </row>
    <row r="69" spans="1:12" ht="18.75">
      <c r="A69" s="41"/>
      <c r="B69" s="41"/>
      <c r="C69" s="43"/>
      <c r="D69" s="189" t="s">
        <v>302</v>
      </c>
      <c r="E69" s="190"/>
      <c r="F69" s="191" t="s">
        <v>303</v>
      </c>
      <c r="G69" s="244">
        <f t="shared" si="5"/>
        <v>1043543.4199999999</v>
      </c>
      <c r="H69" s="244">
        <f t="shared" si="5"/>
        <v>1041431.1</v>
      </c>
      <c r="I69" s="77">
        <f t="shared" si="4"/>
        <v>99.79758197315834</v>
      </c>
      <c r="K69" s="9"/>
      <c r="L69" s="9"/>
    </row>
    <row r="70" spans="1:12" ht="18.75">
      <c r="A70" s="41"/>
      <c r="B70" s="41"/>
      <c r="C70" s="43"/>
      <c r="D70" s="29" t="s">
        <v>310</v>
      </c>
      <c r="E70" s="125"/>
      <c r="F70" s="122" t="s">
        <v>311</v>
      </c>
      <c r="G70" s="244">
        <f>G71+G73+G75</f>
        <v>1043543.4199999999</v>
      </c>
      <c r="H70" s="244">
        <f>H71+H73+H75</f>
        <v>1041431.1</v>
      </c>
      <c r="I70" s="77">
        <f t="shared" si="4"/>
        <v>99.79758197315834</v>
      </c>
      <c r="K70" s="9"/>
      <c r="L70" s="9"/>
    </row>
    <row r="71" spans="1:12" ht="56.25">
      <c r="A71" s="41"/>
      <c r="B71" s="41"/>
      <c r="C71" s="43"/>
      <c r="D71" s="29"/>
      <c r="E71" s="29" t="s">
        <v>6</v>
      </c>
      <c r="F71" s="122" t="s">
        <v>256</v>
      </c>
      <c r="G71" s="244">
        <f>G72</f>
        <v>783727.87</v>
      </c>
      <c r="H71" s="244">
        <f>H72</f>
        <v>783727.87</v>
      </c>
      <c r="I71" s="77">
        <f aca="true" t="shared" si="6" ref="I71:I76">H71/G71*100</f>
        <v>100</v>
      </c>
      <c r="K71" s="9"/>
      <c r="L71" s="9"/>
    </row>
    <row r="72" spans="1:12" ht="18.75">
      <c r="A72" s="41"/>
      <c r="B72" s="41"/>
      <c r="C72" s="43"/>
      <c r="D72" s="29"/>
      <c r="E72" s="29" t="s">
        <v>27</v>
      </c>
      <c r="F72" s="194" t="s">
        <v>28</v>
      </c>
      <c r="G72" s="241">
        <v>783727.87</v>
      </c>
      <c r="H72" s="241">
        <v>783727.87</v>
      </c>
      <c r="I72" s="77">
        <f t="shared" si="6"/>
        <v>100</v>
      </c>
      <c r="K72" s="9"/>
      <c r="L72" s="9"/>
    </row>
    <row r="73" spans="1:12" ht="18.75">
      <c r="A73" s="41"/>
      <c r="B73" s="41"/>
      <c r="C73" s="43"/>
      <c r="D73" s="29"/>
      <c r="E73" s="29" t="s">
        <v>19</v>
      </c>
      <c r="F73" s="124" t="s">
        <v>210</v>
      </c>
      <c r="G73" s="244">
        <f>G74</f>
        <v>251115.55</v>
      </c>
      <c r="H73" s="244">
        <f>H74</f>
        <v>249003.23</v>
      </c>
      <c r="I73" s="77">
        <f t="shared" si="6"/>
        <v>99.15882548890342</v>
      </c>
      <c r="K73" s="9"/>
      <c r="L73" s="9"/>
    </row>
    <row r="74" spans="1:12" ht="18.75">
      <c r="A74" s="41"/>
      <c r="B74" s="41"/>
      <c r="C74" s="43"/>
      <c r="D74" s="29"/>
      <c r="E74" s="29" t="s">
        <v>20</v>
      </c>
      <c r="F74" s="124" t="s">
        <v>211</v>
      </c>
      <c r="G74" s="241">
        <v>251115.55</v>
      </c>
      <c r="H74" s="241">
        <v>249003.23</v>
      </c>
      <c r="I74" s="77">
        <f t="shared" si="6"/>
        <v>99.15882548890342</v>
      </c>
      <c r="K74" s="9"/>
      <c r="L74" s="9"/>
    </row>
    <row r="75" spans="1:12" ht="18.75">
      <c r="A75" s="41"/>
      <c r="B75" s="41"/>
      <c r="C75" s="43"/>
      <c r="D75" s="29"/>
      <c r="E75" s="125" t="s">
        <v>21</v>
      </c>
      <c r="F75" s="195" t="s">
        <v>22</v>
      </c>
      <c r="G75" s="220">
        <f>G76</f>
        <v>8700</v>
      </c>
      <c r="H75" s="220">
        <f>H76</f>
        <v>8700</v>
      </c>
      <c r="I75" s="77">
        <f t="shared" si="6"/>
        <v>100</v>
      </c>
      <c r="K75" s="9"/>
      <c r="L75" s="9"/>
    </row>
    <row r="76" spans="1:12" ht="18.75">
      <c r="A76" s="41"/>
      <c r="B76" s="41"/>
      <c r="C76" s="43"/>
      <c r="D76" s="29"/>
      <c r="E76" s="125" t="s">
        <v>23</v>
      </c>
      <c r="F76" s="122" t="s">
        <v>212</v>
      </c>
      <c r="G76" s="220">
        <v>8700</v>
      </c>
      <c r="H76" s="234">
        <v>8700</v>
      </c>
      <c r="I76" s="77">
        <f t="shared" si="6"/>
        <v>100</v>
      </c>
      <c r="K76" s="9"/>
      <c r="L76" s="9"/>
    </row>
    <row r="77" spans="1:12" ht="18.75">
      <c r="A77" s="41"/>
      <c r="B77" s="44" t="s">
        <v>58</v>
      </c>
      <c r="C77" s="43"/>
      <c r="D77" s="42"/>
      <c r="E77" s="42"/>
      <c r="F77" s="132" t="s">
        <v>30</v>
      </c>
      <c r="G77" s="254">
        <f>2!E77</f>
        <v>983708</v>
      </c>
      <c r="H77" s="254">
        <f>2!F77</f>
        <v>983392.17</v>
      </c>
      <c r="I77" s="146">
        <f aca="true" t="shared" si="7" ref="I77:I92">H77/G77*100</f>
        <v>99.96789392787291</v>
      </c>
      <c r="K77" s="9"/>
      <c r="L77" s="9"/>
    </row>
    <row r="78" spans="1:12" ht="18" customHeight="1">
      <c r="A78" s="41"/>
      <c r="B78" s="41"/>
      <c r="C78" s="133" t="s">
        <v>61</v>
      </c>
      <c r="D78" s="151"/>
      <c r="E78" s="133"/>
      <c r="F78" s="154" t="s">
        <v>32</v>
      </c>
      <c r="G78" s="244">
        <f>G79</f>
        <v>949090</v>
      </c>
      <c r="H78" s="244">
        <f>H79</f>
        <v>948774.17</v>
      </c>
      <c r="I78" s="147">
        <f t="shared" si="7"/>
        <v>99.96672286084566</v>
      </c>
      <c r="K78" s="10"/>
      <c r="L78" s="11"/>
    </row>
    <row r="79" spans="1:12" ht="60.75">
      <c r="A79" s="41"/>
      <c r="B79" s="41"/>
      <c r="C79" s="42"/>
      <c r="D79" s="111" t="s">
        <v>240</v>
      </c>
      <c r="E79" s="111"/>
      <c r="F79" s="170" t="s">
        <v>277</v>
      </c>
      <c r="G79" s="244">
        <f>G80</f>
        <v>949090</v>
      </c>
      <c r="H79" s="244">
        <f>H80</f>
        <v>948774.17</v>
      </c>
      <c r="I79" s="147">
        <f t="shared" si="7"/>
        <v>99.96672286084566</v>
      </c>
      <c r="K79" s="10"/>
      <c r="L79" s="11"/>
    </row>
    <row r="80" spans="1:12" ht="18.75">
      <c r="A80" s="41"/>
      <c r="B80" s="41"/>
      <c r="C80" s="42"/>
      <c r="D80" s="196" t="s">
        <v>318</v>
      </c>
      <c r="E80" s="197"/>
      <c r="F80" s="101" t="s">
        <v>319</v>
      </c>
      <c r="G80" s="220">
        <f>G84+G87</f>
        <v>949090</v>
      </c>
      <c r="H80" s="220">
        <f>H84+H87</f>
        <v>948774.17</v>
      </c>
      <c r="I80" s="147">
        <f t="shared" si="7"/>
        <v>99.96672286084566</v>
      </c>
      <c r="K80" s="10"/>
      <c r="L80" s="11"/>
    </row>
    <row r="81" spans="1:12" ht="18.75">
      <c r="A81" s="41"/>
      <c r="B81" s="41"/>
      <c r="C81" s="42"/>
      <c r="D81" s="232" t="s">
        <v>407</v>
      </c>
      <c r="E81" s="197"/>
      <c r="F81" s="162" t="s">
        <v>408</v>
      </c>
      <c r="G81" s="244">
        <f>G82</f>
        <v>34618</v>
      </c>
      <c r="H81" s="244">
        <f>H82</f>
        <v>34618</v>
      </c>
      <c r="I81" s="77">
        <f t="shared" si="7"/>
        <v>100</v>
      </c>
      <c r="K81" s="10"/>
      <c r="L81" s="11"/>
    </row>
    <row r="82" spans="1:12" ht="18.75">
      <c r="A82" s="41"/>
      <c r="B82" s="41"/>
      <c r="C82" s="42"/>
      <c r="D82" s="196"/>
      <c r="E82" s="110" t="s">
        <v>19</v>
      </c>
      <c r="F82" s="100" t="s">
        <v>210</v>
      </c>
      <c r="G82" s="244">
        <f>G83</f>
        <v>34618</v>
      </c>
      <c r="H82" s="244">
        <f>H83</f>
        <v>34618</v>
      </c>
      <c r="I82" s="77">
        <f t="shared" si="7"/>
        <v>100</v>
      </c>
      <c r="K82" s="10"/>
      <c r="L82" s="11"/>
    </row>
    <row r="83" spans="1:12" ht="18.75">
      <c r="A83" s="41"/>
      <c r="B83" s="41"/>
      <c r="C83" s="42"/>
      <c r="D83" s="196"/>
      <c r="E83" s="110" t="s">
        <v>20</v>
      </c>
      <c r="F83" s="100" t="s">
        <v>241</v>
      </c>
      <c r="G83" s="244">
        <v>34618</v>
      </c>
      <c r="H83" s="244">
        <v>34618</v>
      </c>
      <c r="I83" s="77">
        <f t="shared" si="7"/>
        <v>100</v>
      </c>
      <c r="K83" s="10"/>
      <c r="L83" s="11"/>
    </row>
    <row r="84" spans="1:12" ht="19.5" customHeight="1">
      <c r="A84" s="41"/>
      <c r="B84" s="41"/>
      <c r="C84" s="42"/>
      <c r="D84" s="167" t="s">
        <v>317</v>
      </c>
      <c r="E84" s="112"/>
      <c r="F84" s="162" t="s">
        <v>242</v>
      </c>
      <c r="G84" s="220">
        <f>G85</f>
        <v>905569</v>
      </c>
      <c r="H84" s="220">
        <f>H85</f>
        <v>905253.17</v>
      </c>
      <c r="I84" s="147">
        <f t="shared" si="7"/>
        <v>99.96512358528175</v>
      </c>
      <c r="K84" s="10"/>
      <c r="L84" s="11"/>
    </row>
    <row r="85" spans="1:12" ht="18.75">
      <c r="A85" s="41"/>
      <c r="B85" s="41"/>
      <c r="C85" s="42"/>
      <c r="D85" s="38"/>
      <c r="E85" s="110" t="s">
        <v>19</v>
      </c>
      <c r="F85" s="100" t="s">
        <v>210</v>
      </c>
      <c r="G85" s="220">
        <f>G86</f>
        <v>905569</v>
      </c>
      <c r="H85" s="220">
        <f>H86</f>
        <v>905253.17</v>
      </c>
      <c r="I85" s="147">
        <f t="shared" si="7"/>
        <v>99.96512358528175</v>
      </c>
      <c r="K85" s="10"/>
      <c r="L85" s="11"/>
    </row>
    <row r="86" spans="1:12" ht="18.75">
      <c r="A86" s="41"/>
      <c r="B86" s="41"/>
      <c r="C86" s="42"/>
      <c r="D86" s="38"/>
      <c r="E86" s="110" t="s">
        <v>20</v>
      </c>
      <c r="F86" s="100" t="s">
        <v>241</v>
      </c>
      <c r="G86" s="244">
        <v>905569</v>
      </c>
      <c r="H86" s="234">
        <v>905253.17</v>
      </c>
      <c r="I86" s="77">
        <f t="shared" si="7"/>
        <v>99.96512358528175</v>
      </c>
      <c r="K86" s="10"/>
      <c r="L86" s="11"/>
    </row>
    <row r="87" spans="1:12" ht="37.5">
      <c r="A87" s="41"/>
      <c r="B87" s="41"/>
      <c r="C87" s="42"/>
      <c r="D87" s="217" t="s">
        <v>371</v>
      </c>
      <c r="E87" s="29"/>
      <c r="F87" s="218" t="s">
        <v>372</v>
      </c>
      <c r="G87" s="220">
        <f>G88</f>
        <v>43521</v>
      </c>
      <c r="H87" s="220">
        <f>H88</f>
        <v>43521</v>
      </c>
      <c r="I87" s="77">
        <f t="shared" si="7"/>
        <v>100</v>
      </c>
      <c r="K87" s="10"/>
      <c r="L87" s="11"/>
    </row>
    <row r="88" spans="1:12" ht="18.75">
      <c r="A88" s="41"/>
      <c r="B88" s="41"/>
      <c r="C88" s="42"/>
      <c r="D88" s="219"/>
      <c r="E88" s="30" t="s">
        <v>14</v>
      </c>
      <c r="F88" s="102" t="s">
        <v>25</v>
      </c>
      <c r="G88" s="220">
        <f>G89</f>
        <v>43521</v>
      </c>
      <c r="H88" s="220">
        <f>H89</f>
        <v>43521</v>
      </c>
      <c r="I88" s="77">
        <f t="shared" si="7"/>
        <v>100</v>
      </c>
      <c r="K88" s="10"/>
      <c r="L88" s="11"/>
    </row>
    <row r="89" spans="1:12" ht="18.75">
      <c r="A89" s="41"/>
      <c r="B89" s="41"/>
      <c r="C89" s="42"/>
      <c r="D89" s="219"/>
      <c r="E89" s="30" t="s">
        <v>35</v>
      </c>
      <c r="F89" s="102" t="s">
        <v>36</v>
      </c>
      <c r="G89" s="220">
        <v>43521</v>
      </c>
      <c r="H89" s="220">
        <v>43521</v>
      </c>
      <c r="I89" s="77">
        <f t="shared" si="7"/>
        <v>100</v>
      </c>
      <c r="K89" s="10"/>
      <c r="L89" s="11"/>
    </row>
    <row r="90" spans="1:12" ht="37.5">
      <c r="A90" s="41"/>
      <c r="B90" s="41"/>
      <c r="C90" s="42"/>
      <c r="D90" s="219"/>
      <c r="E90" s="29"/>
      <c r="F90" s="100" t="s">
        <v>373</v>
      </c>
      <c r="G90" s="220">
        <v>43521</v>
      </c>
      <c r="H90" s="220">
        <v>43521</v>
      </c>
      <c r="I90" s="77">
        <f t="shared" si="7"/>
        <v>100</v>
      </c>
      <c r="K90" s="10"/>
      <c r="L90" s="11"/>
    </row>
    <row r="91" spans="1:12" ht="16.5" customHeight="1">
      <c r="A91" s="41"/>
      <c r="B91" s="40" t="s">
        <v>62</v>
      </c>
      <c r="C91" s="42"/>
      <c r="D91" s="42"/>
      <c r="E91" s="42"/>
      <c r="F91" s="132" t="s">
        <v>34</v>
      </c>
      <c r="G91" s="224">
        <f>G92+G115</f>
        <v>3077717.59</v>
      </c>
      <c r="H91" s="224">
        <f>H92+H115</f>
        <v>3034596.5999999996</v>
      </c>
      <c r="I91" s="146">
        <f t="shared" si="7"/>
        <v>98.59892960484396</v>
      </c>
      <c r="K91" s="10"/>
      <c r="L91" s="11"/>
    </row>
    <row r="92" spans="1:12" ht="18.75">
      <c r="A92" s="41"/>
      <c r="B92" s="41"/>
      <c r="C92" s="153" t="s">
        <v>57</v>
      </c>
      <c r="D92" s="153"/>
      <c r="E92" s="153"/>
      <c r="F92" s="154" t="s">
        <v>38</v>
      </c>
      <c r="G92" s="237">
        <f>G95+G104+G107+G112</f>
        <v>1483418.3399999999</v>
      </c>
      <c r="H92" s="237">
        <f>H95+H104+H107+H112</f>
        <v>1483418.3399999999</v>
      </c>
      <c r="I92" s="147">
        <f t="shared" si="7"/>
        <v>100</v>
      </c>
      <c r="K92" s="10"/>
      <c r="L92" s="11"/>
    </row>
    <row r="93" spans="1:12" ht="36.75" customHeight="1">
      <c r="A93" s="41"/>
      <c r="B93" s="41"/>
      <c r="C93" s="42"/>
      <c r="D93" s="30" t="s">
        <v>243</v>
      </c>
      <c r="E93" s="110"/>
      <c r="F93" s="137" t="s">
        <v>244</v>
      </c>
      <c r="G93" s="220">
        <f>G94+G115</f>
        <v>3077717.59</v>
      </c>
      <c r="H93" s="220">
        <f>H94+H115</f>
        <v>3034596.5999999996</v>
      </c>
      <c r="I93" s="147">
        <f aca="true" t="shared" si="8" ref="I93:I158">H93/G93*100</f>
        <v>98.59892960484396</v>
      </c>
      <c r="K93" s="10"/>
      <c r="L93" s="11"/>
    </row>
    <row r="94" spans="1:12" ht="19.5" customHeight="1">
      <c r="A94" s="41"/>
      <c r="B94" s="41"/>
      <c r="C94" s="42"/>
      <c r="D94" s="30" t="s">
        <v>245</v>
      </c>
      <c r="E94" s="110"/>
      <c r="F94" s="103" t="s">
        <v>246</v>
      </c>
      <c r="G94" s="220">
        <f>G95+G104+G107+G112</f>
        <v>1483418.3399999999</v>
      </c>
      <c r="H94" s="220">
        <f>H95+H104+H107+H112</f>
        <v>1483418.3399999999</v>
      </c>
      <c r="I94" s="147">
        <f t="shared" si="8"/>
        <v>100</v>
      </c>
      <c r="K94" s="10"/>
      <c r="L94" s="11"/>
    </row>
    <row r="95" spans="1:12" ht="19.5" customHeight="1">
      <c r="A95" s="41"/>
      <c r="B95" s="41"/>
      <c r="C95" s="42"/>
      <c r="D95" s="30" t="s">
        <v>335</v>
      </c>
      <c r="E95" s="110"/>
      <c r="F95" s="103" t="s">
        <v>336</v>
      </c>
      <c r="G95" s="220">
        <f>G96+G98+G101</f>
        <v>489056.92</v>
      </c>
      <c r="H95" s="220">
        <f>H96+H98+H101</f>
        <v>489056.92</v>
      </c>
      <c r="I95" s="136">
        <f t="shared" si="8"/>
        <v>100</v>
      </c>
      <c r="K95" s="10"/>
      <c r="L95" s="11"/>
    </row>
    <row r="96" spans="1:12" ht="19.5" customHeight="1">
      <c r="A96" s="41"/>
      <c r="B96" s="41"/>
      <c r="C96" s="42"/>
      <c r="D96" s="30"/>
      <c r="E96" s="110" t="s">
        <v>337</v>
      </c>
      <c r="F96" s="103" t="s">
        <v>338</v>
      </c>
      <c r="G96" s="220">
        <f>G97</f>
        <v>79180.98</v>
      </c>
      <c r="H96" s="220">
        <f>H97</f>
        <v>79180.98</v>
      </c>
      <c r="I96" s="77">
        <f t="shared" si="8"/>
        <v>100</v>
      </c>
      <c r="K96" s="10"/>
      <c r="L96" s="11"/>
    </row>
    <row r="97" spans="1:12" ht="19.5" customHeight="1">
      <c r="A97" s="41"/>
      <c r="B97" s="41"/>
      <c r="C97" s="42"/>
      <c r="D97" s="30"/>
      <c r="E97" s="110" t="s">
        <v>339</v>
      </c>
      <c r="F97" s="103" t="s">
        <v>340</v>
      </c>
      <c r="G97" s="220">
        <v>79180.98</v>
      </c>
      <c r="H97" s="220">
        <v>79180.98</v>
      </c>
      <c r="I97" s="77">
        <f t="shared" si="8"/>
        <v>100</v>
      </c>
      <c r="K97" s="10"/>
      <c r="L97" s="11"/>
    </row>
    <row r="98" spans="1:12" ht="19.5" customHeight="1">
      <c r="A98" s="41"/>
      <c r="B98" s="41"/>
      <c r="C98" s="42"/>
      <c r="D98" s="30"/>
      <c r="E98" s="30" t="s">
        <v>14</v>
      </c>
      <c r="F98" s="102" t="s">
        <v>25</v>
      </c>
      <c r="G98" s="220">
        <f>G99</f>
        <v>171975.5</v>
      </c>
      <c r="H98" s="220">
        <f>H99</f>
        <v>171975.5</v>
      </c>
      <c r="I98" s="77">
        <f t="shared" si="8"/>
        <v>100</v>
      </c>
      <c r="K98" s="10"/>
      <c r="L98" s="11"/>
    </row>
    <row r="99" spans="1:12" ht="19.5" customHeight="1">
      <c r="A99" s="41"/>
      <c r="B99" s="41"/>
      <c r="C99" s="42"/>
      <c r="D99" s="30"/>
      <c r="E99" s="30" t="s">
        <v>35</v>
      </c>
      <c r="F99" s="102" t="s">
        <v>36</v>
      </c>
      <c r="G99" s="220">
        <v>171975.5</v>
      </c>
      <c r="H99" s="220">
        <v>171975.5</v>
      </c>
      <c r="I99" s="77">
        <f t="shared" si="8"/>
        <v>100</v>
      </c>
      <c r="K99" s="10"/>
      <c r="L99" s="11"/>
    </row>
    <row r="100" spans="1:12" ht="19.5" customHeight="1">
      <c r="A100" s="41"/>
      <c r="B100" s="41"/>
      <c r="C100" s="42"/>
      <c r="D100" s="30"/>
      <c r="E100" s="30"/>
      <c r="F100" s="102" t="s">
        <v>409</v>
      </c>
      <c r="G100" s="220">
        <v>171975.5</v>
      </c>
      <c r="H100" s="220">
        <v>171975.5</v>
      </c>
      <c r="I100" s="77">
        <f t="shared" si="8"/>
        <v>100</v>
      </c>
      <c r="K100" s="10"/>
      <c r="L100" s="11"/>
    </row>
    <row r="101" spans="1:12" ht="19.5" customHeight="1">
      <c r="A101" s="41"/>
      <c r="B101" s="41"/>
      <c r="C101" s="42"/>
      <c r="D101" s="30"/>
      <c r="E101" s="30" t="s">
        <v>14</v>
      </c>
      <c r="F101" s="102" t="s">
        <v>25</v>
      </c>
      <c r="G101" s="220">
        <f>G102</f>
        <v>237900.44</v>
      </c>
      <c r="H101" s="220">
        <f>H102</f>
        <v>237900.44</v>
      </c>
      <c r="I101" s="77">
        <f t="shared" si="8"/>
        <v>100</v>
      </c>
      <c r="K101" s="10"/>
      <c r="L101" s="11"/>
    </row>
    <row r="102" spans="1:12" ht="19.5" customHeight="1">
      <c r="A102" s="41"/>
      <c r="B102" s="41"/>
      <c r="C102" s="42"/>
      <c r="D102" s="30"/>
      <c r="E102" s="30" t="s">
        <v>35</v>
      </c>
      <c r="F102" s="102" t="s">
        <v>36</v>
      </c>
      <c r="G102" s="220">
        <v>237900.44</v>
      </c>
      <c r="H102" s="220">
        <v>237900.44</v>
      </c>
      <c r="I102" s="77">
        <f t="shared" si="8"/>
        <v>100</v>
      </c>
      <c r="K102" s="10"/>
      <c r="L102" s="11"/>
    </row>
    <row r="103" spans="1:12" ht="19.5" customHeight="1">
      <c r="A103" s="41"/>
      <c r="B103" s="41"/>
      <c r="C103" s="42"/>
      <c r="D103" s="30"/>
      <c r="E103" s="30"/>
      <c r="F103" s="102" t="s">
        <v>410</v>
      </c>
      <c r="G103" s="220">
        <v>237900.44</v>
      </c>
      <c r="H103" s="220">
        <v>237900.44</v>
      </c>
      <c r="I103" s="77">
        <f t="shared" si="8"/>
        <v>100</v>
      </c>
      <c r="K103" s="10"/>
      <c r="L103" s="11"/>
    </row>
    <row r="104" spans="1:12" ht="19.5" customHeight="1">
      <c r="A104" s="41"/>
      <c r="B104" s="41"/>
      <c r="C104" s="42"/>
      <c r="D104" s="30" t="s">
        <v>411</v>
      </c>
      <c r="E104" s="30"/>
      <c r="F104" s="102" t="s">
        <v>412</v>
      </c>
      <c r="G104" s="220">
        <f>G105</f>
        <v>107534</v>
      </c>
      <c r="H104" s="220">
        <v>107534</v>
      </c>
      <c r="I104" s="77">
        <f t="shared" si="8"/>
        <v>100</v>
      </c>
      <c r="K104" s="10"/>
      <c r="L104" s="11"/>
    </row>
    <row r="105" spans="1:12" ht="19.5" customHeight="1">
      <c r="A105" s="41"/>
      <c r="B105" s="41"/>
      <c r="C105" s="42"/>
      <c r="D105" s="30"/>
      <c r="E105" s="110" t="s">
        <v>19</v>
      </c>
      <c r="F105" s="100" t="s">
        <v>210</v>
      </c>
      <c r="G105" s="220">
        <f>G106</f>
        <v>107534</v>
      </c>
      <c r="H105" s="220">
        <f>H106</f>
        <v>107534</v>
      </c>
      <c r="I105" s="77">
        <f t="shared" si="8"/>
        <v>100</v>
      </c>
      <c r="K105" s="10"/>
      <c r="L105" s="11"/>
    </row>
    <row r="106" spans="1:12" ht="19.5" customHeight="1">
      <c r="A106" s="41"/>
      <c r="B106" s="41"/>
      <c r="C106" s="42"/>
      <c r="D106" s="30"/>
      <c r="E106" s="110" t="s">
        <v>20</v>
      </c>
      <c r="F106" s="100" t="s">
        <v>241</v>
      </c>
      <c r="G106" s="220">
        <v>107534</v>
      </c>
      <c r="H106" s="234">
        <v>107534</v>
      </c>
      <c r="I106" s="77">
        <f t="shared" si="8"/>
        <v>100</v>
      </c>
      <c r="K106" s="10"/>
      <c r="L106" s="11"/>
    </row>
    <row r="107" spans="1:12" ht="18.75">
      <c r="A107" s="41"/>
      <c r="B107" s="41"/>
      <c r="C107" s="42"/>
      <c r="D107" s="30" t="s">
        <v>316</v>
      </c>
      <c r="E107" s="110"/>
      <c r="F107" s="102" t="s">
        <v>247</v>
      </c>
      <c r="G107" s="220">
        <f>G108+G110</f>
        <v>769944.48</v>
      </c>
      <c r="H107" s="220">
        <f>H108+H110</f>
        <v>769944.48</v>
      </c>
      <c r="I107" s="147">
        <f t="shared" si="8"/>
        <v>100</v>
      </c>
      <c r="K107" s="10"/>
      <c r="L107" s="11"/>
    </row>
    <row r="108" spans="1:12" ht="18.75">
      <c r="A108" s="41"/>
      <c r="B108" s="41"/>
      <c r="C108" s="42"/>
      <c r="D108" s="45"/>
      <c r="E108" s="110" t="s">
        <v>19</v>
      </c>
      <c r="F108" s="100" t="s">
        <v>210</v>
      </c>
      <c r="G108" s="220">
        <f>G109</f>
        <v>583944.48</v>
      </c>
      <c r="H108" s="220">
        <f>H109</f>
        <v>583944.48</v>
      </c>
      <c r="I108" s="147">
        <f t="shared" si="8"/>
        <v>100</v>
      </c>
      <c r="K108" s="10"/>
      <c r="L108" s="11"/>
    </row>
    <row r="109" spans="1:12" ht="18.75">
      <c r="A109" s="41"/>
      <c r="B109" s="41"/>
      <c r="C109" s="42"/>
      <c r="D109" s="45"/>
      <c r="E109" s="110" t="s">
        <v>20</v>
      </c>
      <c r="F109" s="100" t="s">
        <v>241</v>
      </c>
      <c r="G109" s="220">
        <v>583944.48</v>
      </c>
      <c r="H109" s="234">
        <v>583944.48</v>
      </c>
      <c r="I109" s="147">
        <f t="shared" si="8"/>
        <v>100</v>
      </c>
      <c r="K109" s="10"/>
      <c r="L109" s="11"/>
    </row>
    <row r="110" spans="1:12" ht="18.75">
      <c r="A110" s="41"/>
      <c r="B110" s="41"/>
      <c r="C110" s="42"/>
      <c r="D110" s="45"/>
      <c r="E110" s="221" t="s">
        <v>21</v>
      </c>
      <c r="F110" s="218" t="s">
        <v>22</v>
      </c>
      <c r="G110" s="220">
        <v>186000</v>
      </c>
      <c r="H110" s="234">
        <v>186000</v>
      </c>
      <c r="I110" s="147">
        <f t="shared" si="8"/>
        <v>100</v>
      </c>
      <c r="K110" s="10"/>
      <c r="L110" s="11"/>
    </row>
    <row r="111" spans="1:12" ht="37.5">
      <c r="A111" s="41"/>
      <c r="B111" s="41"/>
      <c r="C111" s="42"/>
      <c r="D111" s="45"/>
      <c r="E111" s="221" t="s">
        <v>374</v>
      </c>
      <c r="F111" s="218" t="s">
        <v>375</v>
      </c>
      <c r="G111" s="220">
        <v>186000</v>
      </c>
      <c r="H111" s="234">
        <v>186000</v>
      </c>
      <c r="I111" s="147">
        <f t="shared" si="8"/>
        <v>100</v>
      </c>
      <c r="K111" s="10"/>
      <c r="L111" s="11"/>
    </row>
    <row r="112" spans="1:12" ht="18.75">
      <c r="A112" s="41"/>
      <c r="B112" s="41"/>
      <c r="C112" s="42"/>
      <c r="D112" s="30" t="s">
        <v>315</v>
      </c>
      <c r="E112" s="110"/>
      <c r="F112" s="102" t="s">
        <v>284</v>
      </c>
      <c r="G112" s="220">
        <f>G113</f>
        <v>116882.94</v>
      </c>
      <c r="H112" s="220">
        <f>H113</f>
        <v>116882.94</v>
      </c>
      <c r="I112" s="147">
        <f t="shared" si="8"/>
        <v>100</v>
      </c>
      <c r="K112" s="10"/>
      <c r="L112" s="11"/>
    </row>
    <row r="113" spans="1:12" ht="18.75">
      <c r="A113" s="41"/>
      <c r="B113" s="41"/>
      <c r="C113" s="42"/>
      <c r="D113" s="30"/>
      <c r="E113" s="110" t="s">
        <v>19</v>
      </c>
      <c r="F113" s="100" t="s">
        <v>210</v>
      </c>
      <c r="G113" s="220">
        <f>G114</f>
        <v>116882.94</v>
      </c>
      <c r="H113" s="220">
        <f>H114</f>
        <v>116882.94</v>
      </c>
      <c r="I113" s="147">
        <f t="shared" si="8"/>
        <v>100</v>
      </c>
      <c r="K113" s="10"/>
      <c r="L113" s="11"/>
    </row>
    <row r="114" spans="1:12" ht="18.75">
      <c r="A114" s="41"/>
      <c r="B114" s="41"/>
      <c r="C114" s="42"/>
      <c r="D114" s="30"/>
      <c r="E114" s="110" t="s">
        <v>20</v>
      </c>
      <c r="F114" s="100" t="s">
        <v>241</v>
      </c>
      <c r="G114" s="220">
        <v>116882.94</v>
      </c>
      <c r="H114" s="220">
        <v>116882.94</v>
      </c>
      <c r="I114" s="147">
        <f t="shared" si="8"/>
        <v>100</v>
      </c>
      <c r="K114" s="10"/>
      <c r="L114" s="11"/>
    </row>
    <row r="115" spans="1:12" ht="18.75">
      <c r="A115" s="121"/>
      <c r="B115" s="121"/>
      <c r="C115" s="133" t="s">
        <v>59</v>
      </c>
      <c r="D115" s="133"/>
      <c r="E115" s="133"/>
      <c r="F115" s="155" t="s">
        <v>40</v>
      </c>
      <c r="G115" s="136">
        <f>G116</f>
        <v>1594299.25</v>
      </c>
      <c r="H115" s="136">
        <f>H116</f>
        <v>1551178.26</v>
      </c>
      <c r="I115" s="255">
        <f t="shared" si="8"/>
        <v>97.29530136829707</v>
      </c>
      <c r="K115" s="10"/>
      <c r="L115" s="11"/>
    </row>
    <row r="116" spans="1:12" ht="16.5" customHeight="1">
      <c r="A116" s="121"/>
      <c r="B116" s="121"/>
      <c r="C116" s="29"/>
      <c r="D116" s="30" t="s">
        <v>248</v>
      </c>
      <c r="E116" s="109"/>
      <c r="F116" s="143" t="s">
        <v>249</v>
      </c>
      <c r="G116" s="77">
        <f>2!E116</f>
        <v>1594299.25</v>
      </c>
      <c r="H116" s="77">
        <f>2!F116</f>
        <v>1551178.26</v>
      </c>
      <c r="I116" s="147">
        <f t="shared" si="8"/>
        <v>97.29530136829707</v>
      </c>
      <c r="K116" s="9"/>
      <c r="L116" s="12"/>
    </row>
    <row r="117" spans="1:10" ht="16.5" customHeight="1">
      <c r="A117" s="121"/>
      <c r="B117" s="121"/>
      <c r="C117" s="29"/>
      <c r="D117" s="29" t="s">
        <v>314</v>
      </c>
      <c r="E117" s="110"/>
      <c r="F117" s="99" t="s">
        <v>41</v>
      </c>
      <c r="G117" s="77">
        <f>G119</f>
        <v>468023.62</v>
      </c>
      <c r="H117" s="77">
        <f>H119</f>
        <v>424902.63</v>
      </c>
      <c r="I117" s="147">
        <f t="shared" si="8"/>
        <v>90.78657825004645</v>
      </c>
      <c r="J117" s="12"/>
    </row>
    <row r="118" spans="1:12" ht="18.75">
      <c r="A118" s="121"/>
      <c r="B118" s="121"/>
      <c r="C118" s="29"/>
      <c r="D118" s="29"/>
      <c r="E118" s="29" t="s">
        <v>19</v>
      </c>
      <c r="F118" s="100" t="s">
        <v>210</v>
      </c>
      <c r="G118" s="77">
        <f>G119</f>
        <v>468023.62</v>
      </c>
      <c r="H118" s="77">
        <f>H119</f>
        <v>424902.63</v>
      </c>
      <c r="I118" s="147">
        <f t="shared" si="8"/>
        <v>90.78657825004645</v>
      </c>
      <c r="K118" s="9"/>
      <c r="L118" s="12"/>
    </row>
    <row r="119" spans="1:12" ht="17.25" customHeight="1">
      <c r="A119" s="121"/>
      <c r="B119" s="121"/>
      <c r="C119" s="29"/>
      <c r="D119" s="29"/>
      <c r="E119" s="29" t="s">
        <v>20</v>
      </c>
      <c r="F119" s="100" t="s">
        <v>241</v>
      </c>
      <c r="G119" s="220">
        <v>468023.62</v>
      </c>
      <c r="H119" s="234">
        <v>424902.63</v>
      </c>
      <c r="I119" s="147">
        <f t="shared" si="8"/>
        <v>90.78657825004645</v>
      </c>
      <c r="K119" s="9"/>
      <c r="L119" s="12"/>
    </row>
    <row r="120" spans="1:12" ht="17.25" customHeight="1">
      <c r="A120" s="121"/>
      <c r="B120" s="121"/>
      <c r="C120" s="33"/>
      <c r="D120" s="29" t="s">
        <v>376</v>
      </c>
      <c r="E120" s="29"/>
      <c r="F120" s="222" t="s">
        <v>377</v>
      </c>
      <c r="G120" s="220">
        <f>G121</f>
        <v>8500</v>
      </c>
      <c r="H120" s="220">
        <f>H121</f>
        <v>8500</v>
      </c>
      <c r="I120" s="77">
        <f t="shared" si="8"/>
        <v>100</v>
      </c>
      <c r="K120" s="9"/>
      <c r="L120" s="12"/>
    </row>
    <row r="121" spans="1:12" ht="17.25" customHeight="1">
      <c r="A121" s="121"/>
      <c r="B121" s="121"/>
      <c r="C121" s="33"/>
      <c r="D121" s="29"/>
      <c r="E121" s="29" t="s">
        <v>19</v>
      </c>
      <c r="F121" s="100" t="s">
        <v>210</v>
      </c>
      <c r="G121" s="220">
        <f>G122</f>
        <v>8500</v>
      </c>
      <c r="H121" s="220">
        <f>H122</f>
        <v>8500</v>
      </c>
      <c r="I121" s="77">
        <f t="shared" si="8"/>
        <v>100</v>
      </c>
      <c r="K121" s="9"/>
      <c r="L121" s="12"/>
    </row>
    <row r="122" spans="1:12" ht="17.25" customHeight="1">
      <c r="A122" s="121"/>
      <c r="B122" s="121"/>
      <c r="C122" s="33"/>
      <c r="D122" s="29"/>
      <c r="E122" s="29" t="s">
        <v>20</v>
      </c>
      <c r="F122" s="100" t="s">
        <v>241</v>
      </c>
      <c r="G122" s="220">
        <v>8500</v>
      </c>
      <c r="H122" s="220">
        <v>8500</v>
      </c>
      <c r="I122" s="77">
        <f t="shared" si="8"/>
        <v>100</v>
      </c>
      <c r="K122" s="9"/>
      <c r="L122" s="12"/>
    </row>
    <row r="123" spans="1:12" ht="18.75">
      <c r="A123" s="121"/>
      <c r="B123" s="121"/>
      <c r="C123" s="33"/>
      <c r="D123" s="29" t="s">
        <v>313</v>
      </c>
      <c r="E123" s="110"/>
      <c r="F123" s="107" t="s">
        <v>250</v>
      </c>
      <c r="G123" s="256">
        <f>G124</f>
        <v>210435.63</v>
      </c>
      <c r="H123" s="256">
        <f>H124</f>
        <v>210435.63</v>
      </c>
      <c r="I123" s="147">
        <f t="shared" si="8"/>
        <v>100</v>
      </c>
      <c r="K123" s="9"/>
      <c r="L123" s="12"/>
    </row>
    <row r="124" spans="1:12" ht="18.75">
      <c r="A124" s="121"/>
      <c r="B124" s="121"/>
      <c r="C124" s="33"/>
      <c r="D124" s="29"/>
      <c r="E124" s="29" t="s">
        <v>19</v>
      </c>
      <c r="F124" s="100" t="s">
        <v>210</v>
      </c>
      <c r="G124" s="256">
        <f>G125</f>
        <v>210435.63</v>
      </c>
      <c r="H124" s="256">
        <f>H125</f>
        <v>210435.63</v>
      </c>
      <c r="I124" s="147">
        <f t="shared" si="8"/>
        <v>100</v>
      </c>
      <c r="K124" s="9"/>
      <c r="L124" s="12"/>
    </row>
    <row r="125" spans="1:12" ht="18.75">
      <c r="A125" s="121"/>
      <c r="B125" s="121"/>
      <c r="C125" s="33"/>
      <c r="D125" s="29"/>
      <c r="E125" s="29" t="s">
        <v>20</v>
      </c>
      <c r="F125" s="100" t="s">
        <v>241</v>
      </c>
      <c r="G125" s="220">
        <v>210435.63</v>
      </c>
      <c r="H125" s="220">
        <v>210435.63</v>
      </c>
      <c r="I125" s="147">
        <f t="shared" si="8"/>
        <v>100</v>
      </c>
      <c r="K125" s="9"/>
      <c r="L125" s="12"/>
    </row>
    <row r="126" spans="1:12" ht="18.75">
      <c r="A126" s="121"/>
      <c r="B126" s="121"/>
      <c r="C126" s="33"/>
      <c r="D126" s="29" t="s">
        <v>341</v>
      </c>
      <c r="E126" s="110"/>
      <c r="F126" s="107" t="s">
        <v>342</v>
      </c>
      <c r="G126" s="220">
        <f>G127</f>
        <v>100000</v>
      </c>
      <c r="H126" s="234">
        <f>H127</f>
        <v>100000</v>
      </c>
      <c r="I126" s="77">
        <f t="shared" si="8"/>
        <v>100</v>
      </c>
      <c r="K126" s="9"/>
      <c r="L126" s="12"/>
    </row>
    <row r="127" spans="1:12" ht="18.75">
      <c r="A127" s="121"/>
      <c r="B127" s="121"/>
      <c r="C127" s="33"/>
      <c r="D127" s="29"/>
      <c r="E127" s="109" t="s">
        <v>14</v>
      </c>
      <c r="F127" s="102" t="s">
        <v>25</v>
      </c>
      <c r="G127" s="220">
        <f>G128</f>
        <v>100000</v>
      </c>
      <c r="H127" s="234">
        <f>H128</f>
        <v>100000</v>
      </c>
      <c r="I127" s="77">
        <f t="shared" si="8"/>
        <v>100</v>
      </c>
      <c r="K127" s="9"/>
      <c r="L127" s="12"/>
    </row>
    <row r="128" spans="1:12" ht="18.75">
      <c r="A128" s="121"/>
      <c r="B128" s="121"/>
      <c r="C128" s="33"/>
      <c r="D128" s="29"/>
      <c r="E128" s="109" t="s">
        <v>35</v>
      </c>
      <c r="F128" s="102" t="s">
        <v>36</v>
      </c>
      <c r="G128" s="220">
        <v>100000</v>
      </c>
      <c r="H128" s="234">
        <v>100000</v>
      </c>
      <c r="I128" s="77">
        <f t="shared" si="8"/>
        <v>100</v>
      </c>
      <c r="K128" s="9"/>
      <c r="L128" s="12"/>
    </row>
    <row r="129" spans="1:12" ht="18.75">
      <c r="A129" s="121"/>
      <c r="B129" s="121"/>
      <c r="C129" s="33"/>
      <c r="D129" s="29" t="s">
        <v>343</v>
      </c>
      <c r="E129" s="110"/>
      <c r="F129" s="107" t="s">
        <v>344</v>
      </c>
      <c r="G129" s="220">
        <f>G130</f>
        <v>334540</v>
      </c>
      <c r="H129" s="234">
        <f>H130</f>
        <v>334540</v>
      </c>
      <c r="I129" s="77">
        <f t="shared" si="8"/>
        <v>100</v>
      </c>
      <c r="K129" s="9"/>
      <c r="L129" s="12"/>
    </row>
    <row r="130" spans="1:12" ht="18.75">
      <c r="A130" s="121"/>
      <c r="B130" s="121"/>
      <c r="C130" s="33"/>
      <c r="D130" s="29"/>
      <c r="E130" s="110" t="s">
        <v>19</v>
      </c>
      <c r="F130" s="107" t="s">
        <v>210</v>
      </c>
      <c r="G130" s="220">
        <f>G131</f>
        <v>334540</v>
      </c>
      <c r="H130" s="234">
        <f>H131</f>
        <v>334540</v>
      </c>
      <c r="I130" s="77">
        <f t="shared" si="8"/>
        <v>100</v>
      </c>
      <c r="K130" s="9"/>
      <c r="L130" s="12"/>
    </row>
    <row r="131" spans="1:12" ht="18.75">
      <c r="A131" s="121"/>
      <c r="B131" s="121"/>
      <c r="C131" s="33"/>
      <c r="D131" s="29"/>
      <c r="E131" s="110" t="s">
        <v>20</v>
      </c>
      <c r="F131" s="107" t="s">
        <v>241</v>
      </c>
      <c r="G131" s="220">
        <v>334540</v>
      </c>
      <c r="H131" s="234">
        <v>334540</v>
      </c>
      <c r="I131" s="77">
        <f t="shared" si="8"/>
        <v>100</v>
      </c>
      <c r="K131" s="9"/>
      <c r="L131" s="12"/>
    </row>
    <row r="132" spans="1:12" ht="18.75">
      <c r="A132" s="121"/>
      <c r="B132" s="121"/>
      <c r="C132" s="33"/>
      <c r="D132" s="29" t="s">
        <v>345</v>
      </c>
      <c r="E132" s="110"/>
      <c r="F132" s="107" t="s">
        <v>346</v>
      </c>
      <c r="G132" s="220">
        <f>G133</f>
        <v>472800</v>
      </c>
      <c r="H132" s="234">
        <f>H133</f>
        <v>472800</v>
      </c>
      <c r="I132" s="77">
        <f t="shared" si="8"/>
        <v>100</v>
      </c>
      <c r="K132" s="9"/>
      <c r="L132" s="12"/>
    </row>
    <row r="133" spans="1:12" ht="18.75">
      <c r="A133" s="121"/>
      <c r="B133" s="121"/>
      <c r="C133" s="33"/>
      <c r="D133" s="29"/>
      <c r="E133" s="110" t="s">
        <v>19</v>
      </c>
      <c r="F133" s="107" t="s">
        <v>210</v>
      </c>
      <c r="G133" s="220">
        <f>G134</f>
        <v>472800</v>
      </c>
      <c r="H133" s="234">
        <f>H134</f>
        <v>472800</v>
      </c>
      <c r="I133" s="77">
        <f t="shared" si="8"/>
        <v>100</v>
      </c>
      <c r="K133" s="9"/>
      <c r="L133" s="12"/>
    </row>
    <row r="134" spans="1:12" ht="18.75">
      <c r="A134" s="121"/>
      <c r="B134" s="121"/>
      <c r="C134" s="33"/>
      <c r="D134" s="29"/>
      <c r="E134" s="110" t="s">
        <v>20</v>
      </c>
      <c r="F134" s="107" t="s">
        <v>241</v>
      </c>
      <c r="G134" s="220">
        <v>472800</v>
      </c>
      <c r="H134" s="234">
        <v>472800</v>
      </c>
      <c r="I134" s="77">
        <f t="shared" si="8"/>
        <v>100</v>
      </c>
      <c r="K134" s="9"/>
      <c r="L134" s="12"/>
    </row>
    <row r="135" spans="1:12" ht="18.75">
      <c r="A135" s="121"/>
      <c r="B135" s="119" t="s">
        <v>330</v>
      </c>
      <c r="C135" s="33"/>
      <c r="D135" s="29"/>
      <c r="E135" s="110"/>
      <c r="F135" s="223" t="s">
        <v>379</v>
      </c>
      <c r="G135" s="224">
        <f>G136</f>
        <v>8846.61</v>
      </c>
      <c r="H135" s="224">
        <f>H136</f>
        <v>8846.61</v>
      </c>
      <c r="I135" s="77">
        <f t="shared" si="8"/>
        <v>100</v>
      </c>
      <c r="K135" s="9"/>
      <c r="L135" s="12"/>
    </row>
    <row r="136" spans="1:12" ht="18.75">
      <c r="A136" s="121"/>
      <c r="B136" s="121"/>
      <c r="C136" s="33" t="s">
        <v>330</v>
      </c>
      <c r="D136" s="29"/>
      <c r="E136" s="110"/>
      <c r="F136" s="225" t="s">
        <v>381</v>
      </c>
      <c r="G136" s="220">
        <f>G137</f>
        <v>8846.61</v>
      </c>
      <c r="H136" s="220">
        <f>H137</f>
        <v>8846.61</v>
      </c>
      <c r="I136" s="77">
        <f t="shared" si="8"/>
        <v>100</v>
      </c>
      <c r="K136" s="9"/>
      <c r="L136" s="12"/>
    </row>
    <row r="137" spans="1:12" ht="18.75">
      <c r="A137" s="121"/>
      <c r="B137" s="121"/>
      <c r="C137" s="33"/>
      <c r="D137" s="29" t="s">
        <v>382</v>
      </c>
      <c r="E137" s="29"/>
      <c r="F137" s="225" t="s">
        <v>383</v>
      </c>
      <c r="G137" s="220">
        <f>G138+G140</f>
        <v>8846.61</v>
      </c>
      <c r="H137" s="220">
        <f>H138+H140</f>
        <v>8846.61</v>
      </c>
      <c r="I137" s="77">
        <f>H137/G137*100</f>
        <v>100</v>
      </c>
      <c r="K137" s="9"/>
      <c r="L137" s="12"/>
    </row>
    <row r="138" spans="1:12" ht="56.25">
      <c r="A138" s="121"/>
      <c r="B138" s="121"/>
      <c r="C138" s="33"/>
      <c r="D138" s="29"/>
      <c r="E138" s="29" t="s">
        <v>6</v>
      </c>
      <c r="F138" s="226" t="s">
        <v>256</v>
      </c>
      <c r="G138" s="220">
        <f>G139</f>
        <v>8576.61</v>
      </c>
      <c r="H138" s="220">
        <f>H139</f>
        <v>8576.61</v>
      </c>
      <c r="I138" s="77">
        <f>H138/G138*100</f>
        <v>100</v>
      </c>
      <c r="K138" s="9"/>
      <c r="L138" s="12"/>
    </row>
    <row r="139" spans="1:12" ht="18.75">
      <c r="A139" s="121"/>
      <c r="B139" s="121"/>
      <c r="C139" s="33"/>
      <c r="D139" s="29"/>
      <c r="E139" s="29" t="s">
        <v>27</v>
      </c>
      <c r="F139" s="225" t="s">
        <v>28</v>
      </c>
      <c r="G139" s="220">
        <v>8576.61</v>
      </c>
      <c r="H139" s="220">
        <v>8576.61</v>
      </c>
      <c r="I139" s="77">
        <f>H139/G139*100</f>
        <v>100</v>
      </c>
      <c r="K139" s="9"/>
      <c r="L139" s="12"/>
    </row>
    <row r="140" spans="1:12" ht="18.75">
      <c r="A140" s="121"/>
      <c r="B140" s="121"/>
      <c r="C140" s="33"/>
      <c r="D140" s="29"/>
      <c r="E140" s="29" t="s">
        <v>19</v>
      </c>
      <c r="F140" s="100" t="s">
        <v>210</v>
      </c>
      <c r="G140" s="220">
        <f>G141</f>
        <v>270</v>
      </c>
      <c r="H140" s="220">
        <f>H141</f>
        <v>270</v>
      </c>
      <c r="I140" s="77">
        <f>H140/G140*100</f>
        <v>100</v>
      </c>
      <c r="K140" s="9"/>
      <c r="L140" s="12"/>
    </row>
    <row r="141" spans="1:12" ht="18.75">
      <c r="A141" s="121"/>
      <c r="B141" s="121"/>
      <c r="C141" s="33"/>
      <c r="D141" s="29"/>
      <c r="E141" s="29" t="s">
        <v>20</v>
      </c>
      <c r="F141" s="100" t="s">
        <v>241</v>
      </c>
      <c r="G141" s="220">
        <v>270</v>
      </c>
      <c r="H141" s="220">
        <v>270</v>
      </c>
      <c r="I141" s="77">
        <f>H141/G141*100</f>
        <v>100</v>
      </c>
      <c r="K141" s="9"/>
      <c r="L141" s="12"/>
    </row>
    <row r="142" spans="1:12" ht="18.75">
      <c r="A142" s="121"/>
      <c r="B142" s="119" t="s">
        <v>60</v>
      </c>
      <c r="C142" s="33"/>
      <c r="D142" s="29"/>
      <c r="E142" s="29"/>
      <c r="F142" s="131" t="s">
        <v>43</v>
      </c>
      <c r="G142" s="246">
        <f>2!E142</f>
        <v>5773506.71</v>
      </c>
      <c r="H142" s="246">
        <f>2!F142</f>
        <v>5763591.109999999</v>
      </c>
      <c r="I142" s="146">
        <f t="shared" si="8"/>
        <v>99.82825688965033</v>
      </c>
      <c r="K142" s="10"/>
      <c r="L142" s="11"/>
    </row>
    <row r="143" spans="1:12" ht="18.75">
      <c r="A143" s="121"/>
      <c r="B143" s="121"/>
      <c r="C143" s="151" t="s">
        <v>56</v>
      </c>
      <c r="D143" s="133"/>
      <c r="E143" s="133"/>
      <c r="F143" s="156" t="s">
        <v>45</v>
      </c>
      <c r="G143" s="253">
        <f>G144</f>
        <v>5773506.71</v>
      </c>
      <c r="H143" s="253">
        <f>H144</f>
        <v>5763591.109999999</v>
      </c>
      <c r="I143" s="255">
        <f t="shared" si="8"/>
        <v>99.82825688965033</v>
      </c>
      <c r="K143" s="9"/>
      <c r="L143" s="12"/>
    </row>
    <row r="144" spans="1:12" ht="18.75">
      <c r="A144" s="121"/>
      <c r="B144" s="121"/>
      <c r="C144" s="33"/>
      <c r="D144" s="29" t="s">
        <v>251</v>
      </c>
      <c r="E144" s="110"/>
      <c r="F144" s="168" t="s">
        <v>252</v>
      </c>
      <c r="G144" s="256">
        <f>G145+G162+G165</f>
        <v>5773506.71</v>
      </c>
      <c r="H144" s="256">
        <f>H145+H162+H165</f>
        <v>5763591.109999999</v>
      </c>
      <c r="I144" s="147">
        <f t="shared" si="8"/>
        <v>99.82825688965033</v>
      </c>
      <c r="K144" s="9"/>
      <c r="L144" s="12"/>
    </row>
    <row r="145" spans="1:12" ht="18.75">
      <c r="A145" s="121"/>
      <c r="B145" s="121"/>
      <c r="C145" s="33"/>
      <c r="D145" s="29" t="s">
        <v>253</v>
      </c>
      <c r="E145" s="110"/>
      <c r="F145" s="104" t="s">
        <v>254</v>
      </c>
      <c r="G145" s="233">
        <f>G146+G153+G156+G159</f>
        <v>5107962.79</v>
      </c>
      <c r="H145" s="233">
        <f>H146+H153+H156+H159</f>
        <v>5099147.59</v>
      </c>
      <c r="I145" s="147">
        <f t="shared" si="8"/>
        <v>99.82742239201002</v>
      </c>
      <c r="K145" s="9"/>
      <c r="L145" s="12"/>
    </row>
    <row r="146" spans="1:12" ht="18.75">
      <c r="A146" s="121"/>
      <c r="B146" s="121"/>
      <c r="C146" s="33"/>
      <c r="D146" s="30" t="s">
        <v>279</v>
      </c>
      <c r="E146" s="110"/>
      <c r="F146" s="103" t="s">
        <v>255</v>
      </c>
      <c r="G146" s="233">
        <f>G147+G149+G151</f>
        <v>4054215.08</v>
      </c>
      <c r="H146" s="233">
        <f>H148+H150+H152</f>
        <v>4045399.8800000004</v>
      </c>
      <c r="I146" s="147">
        <f t="shared" si="8"/>
        <v>99.78256703637935</v>
      </c>
      <c r="K146" s="9"/>
      <c r="L146" s="12"/>
    </row>
    <row r="147" spans="1:12" ht="37.5">
      <c r="A147" s="41"/>
      <c r="B147" s="41"/>
      <c r="C147" s="43"/>
      <c r="D147" s="42"/>
      <c r="E147" s="109" t="s">
        <v>6</v>
      </c>
      <c r="F147" s="103" t="s">
        <v>7</v>
      </c>
      <c r="G147" s="256">
        <f>G148</f>
        <v>2709068.18</v>
      </c>
      <c r="H147" s="256">
        <f>H148</f>
        <v>2709068.18</v>
      </c>
      <c r="I147" s="147">
        <f t="shared" si="8"/>
        <v>100</v>
      </c>
      <c r="K147" s="9"/>
      <c r="L147" s="12"/>
    </row>
    <row r="148" spans="1:12" ht="18.75">
      <c r="A148" s="41"/>
      <c r="B148" s="41"/>
      <c r="C148" s="43"/>
      <c r="D148" s="42"/>
      <c r="E148" s="109" t="s">
        <v>27</v>
      </c>
      <c r="F148" s="103" t="s">
        <v>28</v>
      </c>
      <c r="G148" s="233">
        <v>2709068.18</v>
      </c>
      <c r="H148" s="233">
        <v>2709068.18</v>
      </c>
      <c r="I148" s="147">
        <f t="shared" si="8"/>
        <v>100</v>
      </c>
      <c r="K148" s="9"/>
      <c r="L148" s="12"/>
    </row>
    <row r="149" spans="1:12" ht="18.75">
      <c r="A149" s="41"/>
      <c r="B149" s="41"/>
      <c r="C149" s="43"/>
      <c r="D149" s="42"/>
      <c r="E149" s="110" t="s">
        <v>19</v>
      </c>
      <c r="F149" s="100" t="s">
        <v>210</v>
      </c>
      <c r="G149" s="248">
        <f>G150</f>
        <v>1320130.7</v>
      </c>
      <c r="H149" s="248">
        <f>H150</f>
        <v>1311315.5</v>
      </c>
      <c r="I149" s="147">
        <f t="shared" si="8"/>
        <v>99.33224793575364</v>
      </c>
      <c r="K149" s="9"/>
      <c r="L149" s="12"/>
    </row>
    <row r="150" spans="1:12" ht="18" customHeight="1">
      <c r="A150" s="41"/>
      <c r="B150" s="41"/>
      <c r="C150" s="43"/>
      <c r="D150" s="42"/>
      <c r="E150" s="110" t="s">
        <v>20</v>
      </c>
      <c r="F150" s="100" t="s">
        <v>241</v>
      </c>
      <c r="G150" s="233">
        <v>1320130.7</v>
      </c>
      <c r="H150" s="234">
        <v>1311315.5</v>
      </c>
      <c r="I150" s="147">
        <f t="shared" si="8"/>
        <v>99.33224793575364</v>
      </c>
      <c r="K150" s="9"/>
      <c r="L150" s="12"/>
    </row>
    <row r="151" spans="1:12" ht="18" customHeight="1">
      <c r="A151" s="41"/>
      <c r="B151" s="41"/>
      <c r="C151" s="43"/>
      <c r="D151" s="42"/>
      <c r="E151" s="111" t="s">
        <v>21</v>
      </c>
      <c r="F151" s="101" t="s">
        <v>22</v>
      </c>
      <c r="G151" s="248">
        <f>G152</f>
        <v>25016.2</v>
      </c>
      <c r="H151" s="248">
        <f>H152</f>
        <v>25016.2</v>
      </c>
      <c r="I151" s="147">
        <f t="shared" si="8"/>
        <v>100</v>
      </c>
      <c r="K151" s="9"/>
      <c r="L151" s="12"/>
    </row>
    <row r="152" spans="1:12" ht="18.75" customHeight="1">
      <c r="A152" s="41"/>
      <c r="B152" s="41"/>
      <c r="C152" s="43"/>
      <c r="D152" s="42"/>
      <c r="E152" s="111" t="s">
        <v>23</v>
      </c>
      <c r="F152" s="101" t="s">
        <v>24</v>
      </c>
      <c r="G152" s="248">
        <f>2!E153</f>
        <v>25016.2</v>
      </c>
      <c r="H152" s="248">
        <f>2!F153</f>
        <v>25016.2</v>
      </c>
      <c r="I152" s="147">
        <f t="shared" si="8"/>
        <v>100</v>
      </c>
      <c r="K152" s="9"/>
      <c r="L152" s="9"/>
    </row>
    <row r="153" spans="1:12" ht="39.75" customHeight="1">
      <c r="A153" s="41"/>
      <c r="B153" s="41"/>
      <c r="C153" s="43"/>
      <c r="D153" s="30" t="s">
        <v>413</v>
      </c>
      <c r="E153" s="111"/>
      <c r="F153" s="101" t="s">
        <v>414</v>
      </c>
      <c r="G153" s="220">
        <f>G154</f>
        <v>45097.71</v>
      </c>
      <c r="H153" s="220">
        <f>H154</f>
        <v>45097.71</v>
      </c>
      <c r="I153" s="77">
        <f>H153/G153*100</f>
        <v>100</v>
      </c>
      <c r="K153" s="9"/>
      <c r="L153" s="9"/>
    </row>
    <row r="154" spans="1:12" ht="18.75" customHeight="1">
      <c r="A154" s="41"/>
      <c r="B154" s="41"/>
      <c r="C154" s="43"/>
      <c r="D154" s="42"/>
      <c r="E154" s="110" t="s">
        <v>19</v>
      </c>
      <c r="F154" s="100" t="s">
        <v>210</v>
      </c>
      <c r="G154" s="233">
        <f>G155</f>
        <v>45097.71</v>
      </c>
      <c r="H154" s="233">
        <f>H155</f>
        <v>45097.71</v>
      </c>
      <c r="I154" s="77">
        <f>H154/G154*100</f>
        <v>100</v>
      </c>
      <c r="K154" s="9"/>
      <c r="L154" s="9"/>
    </row>
    <row r="155" spans="1:12" ht="18.75" customHeight="1">
      <c r="A155" s="41"/>
      <c r="B155" s="41"/>
      <c r="C155" s="43"/>
      <c r="D155" s="42"/>
      <c r="E155" s="110" t="s">
        <v>20</v>
      </c>
      <c r="F155" s="100" t="s">
        <v>241</v>
      </c>
      <c r="G155" s="233">
        <v>45097.71</v>
      </c>
      <c r="H155" s="234">
        <v>45097.71</v>
      </c>
      <c r="I155" s="77">
        <f>H155/G155*100</f>
        <v>100</v>
      </c>
      <c r="K155" s="9"/>
      <c r="L155" s="9"/>
    </row>
    <row r="156" spans="1:12" ht="18.75" customHeight="1">
      <c r="A156" s="41"/>
      <c r="B156" s="41"/>
      <c r="C156" s="43"/>
      <c r="D156" s="30" t="s">
        <v>384</v>
      </c>
      <c r="E156" s="30"/>
      <c r="F156" s="102" t="s">
        <v>385</v>
      </c>
      <c r="G156" s="220">
        <f>G157</f>
        <v>1000000</v>
      </c>
      <c r="H156" s="220">
        <f>H157</f>
        <v>1000000</v>
      </c>
      <c r="I156" s="77">
        <f t="shared" si="8"/>
        <v>100</v>
      </c>
      <c r="K156" s="9"/>
      <c r="L156" s="9"/>
    </row>
    <row r="157" spans="1:12" ht="18.75" customHeight="1">
      <c r="A157" s="41"/>
      <c r="B157" s="41"/>
      <c r="C157" s="43"/>
      <c r="D157" s="30"/>
      <c r="E157" s="29" t="s">
        <v>19</v>
      </c>
      <c r="F157" s="100" t="s">
        <v>210</v>
      </c>
      <c r="G157" s="220">
        <f>G158</f>
        <v>1000000</v>
      </c>
      <c r="H157" s="220">
        <f>H158</f>
        <v>1000000</v>
      </c>
      <c r="I157" s="77">
        <f t="shared" si="8"/>
        <v>100</v>
      </c>
      <c r="K157" s="9"/>
      <c r="L157" s="9"/>
    </row>
    <row r="158" spans="1:12" ht="18.75" customHeight="1">
      <c r="A158" s="41"/>
      <c r="B158" s="41"/>
      <c r="C158" s="43"/>
      <c r="D158" s="30"/>
      <c r="E158" s="29" t="s">
        <v>20</v>
      </c>
      <c r="F158" s="100" t="s">
        <v>241</v>
      </c>
      <c r="G158" s="220">
        <v>1000000</v>
      </c>
      <c r="H158" s="220">
        <v>1000000</v>
      </c>
      <c r="I158" s="77">
        <f t="shared" si="8"/>
        <v>100</v>
      </c>
      <c r="K158" s="9"/>
      <c r="L158" s="9"/>
    </row>
    <row r="159" spans="1:12" ht="36.75" customHeight="1">
      <c r="A159" s="114"/>
      <c r="B159" s="114"/>
      <c r="C159" s="114"/>
      <c r="D159" s="29" t="s">
        <v>347</v>
      </c>
      <c r="E159" s="110"/>
      <c r="F159" s="100" t="s">
        <v>348</v>
      </c>
      <c r="G159" s="233">
        <v>8650</v>
      </c>
      <c r="H159" s="233">
        <v>8650</v>
      </c>
      <c r="I159" s="77">
        <f aca="true" t="shared" si="9" ref="I159:I172">H159/G159*100</f>
        <v>100</v>
      </c>
      <c r="K159" s="10"/>
      <c r="L159" s="11"/>
    </row>
    <row r="160" spans="1:12" ht="18.75">
      <c r="A160" s="114"/>
      <c r="B160" s="114"/>
      <c r="C160" s="114"/>
      <c r="D160" s="29"/>
      <c r="E160" s="110" t="s">
        <v>14</v>
      </c>
      <c r="F160" s="100" t="s">
        <v>25</v>
      </c>
      <c r="G160" s="233">
        <v>8650</v>
      </c>
      <c r="H160" s="233">
        <v>8650</v>
      </c>
      <c r="I160" s="77">
        <f t="shared" si="9"/>
        <v>100</v>
      </c>
      <c r="J160" s="13"/>
      <c r="K160" s="9"/>
      <c r="L160" s="12"/>
    </row>
    <row r="161" spans="1:12" ht="18" customHeight="1">
      <c r="A161" s="41"/>
      <c r="B161" s="41"/>
      <c r="C161" s="42"/>
      <c r="D161" s="29"/>
      <c r="E161" s="110" t="s">
        <v>35</v>
      </c>
      <c r="F161" s="100" t="s">
        <v>36</v>
      </c>
      <c r="G161" s="233">
        <v>8650</v>
      </c>
      <c r="H161" s="233">
        <v>8650</v>
      </c>
      <c r="I161" s="77">
        <f t="shared" si="9"/>
        <v>100</v>
      </c>
      <c r="K161" s="9"/>
      <c r="L161" s="12"/>
    </row>
    <row r="162" spans="1:12" ht="21" customHeight="1">
      <c r="A162" s="41"/>
      <c r="B162" s="41"/>
      <c r="C162" s="42"/>
      <c r="D162" s="29" t="s">
        <v>321</v>
      </c>
      <c r="E162" s="110"/>
      <c r="F162" s="205" t="s">
        <v>320</v>
      </c>
      <c r="G162" s="233">
        <f>G163</f>
        <v>122291.92</v>
      </c>
      <c r="H162" s="233">
        <f>H163</f>
        <v>121191.52</v>
      </c>
      <c r="I162" s="255">
        <f t="shared" si="9"/>
        <v>99.10018585038162</v>
      </c>
      <c r="K162" s="9"/>
      <c r="L162" s="12"/>
    </row>
    <row r="163" spans="1:12" ht="18" customHeight="1">
      <c r="A163" s="41"/>
      <c r="B163" s="41"/>
      <c r="C163" s="42"/>
      <c r="D163" s="114"/>
      <c r="E163" s="110" t="s">
        <v>19</v>
      </c>
      <c r="F163" s="100" t="s">
        <v>210</v>
      </c>
      <c r="G163" s="233">
        <f>G164</f>
        <v>122291.92</v>
      </c>
      <c r="H163" s="233">
        <f>H164</f>
        <v>121191.52</v>
      </c>
      <c r="I163" s="147">
        <f t="shared" si="9"/>
        <v>99.10018585038162</v>
      </c>
      <c r="K163" s="9"/>
      <c r="L163" s="12"/>
    </row>
    <row r="164" spans="1:12" ht="18" customHeight="1">
      <c r="A164" s="41"/>
      <c r="B164" s="41"/>
      <c r="C164" s="42"/>
      <c r="D164" s="42"/>
      <c r="E164" s="110" t="s">
        <v>20</v>
      </c>
      <c r="F164" s="100" t="s">
        <v>241</v>
      </c>
      <c r="G164" s="233">
        <v>122291.92</v>
      </c>
      <c r="H164" s="233">
        <v>121191.52</v>
      </c>
      <c r="I164" s="147">
        <f t="shared" si="9"/>
        <v>99.10018585038162</v>
      </c>
      <c r="K164" s="9"/>
      <c r="L164" s="12"/>
    </row>
    <row r="165" spans="1:12" ht="56.25" customHeight="1">
      <c r="A165" s="41"/>
      <c r="B165" s="41"/>
      <c r="C165" s="42"/>
      <c r="D165" s="29" t="s">
        <v>415</v>
      </c>
      <c r="E165" s="110"/>
      <c r="F165" s="103" t="s">
        <v>416</v>
      </c>
      <c r="G165" s="233">
        <f>G166</f>
        <v>543252</v>
      </c>
      <c r="H165" s="233">
        <f>H166</f>
        <v>543252</v>
      </c>
      <c r="I165" s="77">
        <f t="shared" si="9"/>
        <v>100</v>
      </c>
      <c r="K165" s="9"/>
      <c r="L165" s="12"/>
    </row>
    <row r="166" spans="1:12" ht="18" customHeight="1">
      <c r="A166" s="41"/>
      <c r="B166" s="41"/>
      <c r="C166" s="42"/>
      <c r="D166" s="29"/>
      <c r="E166" s="110" t="s">
        <v>14</v>
      </c>
      <c r="F166" s="100" t="s">
        <v>25</v>
      </c>
      <c r="G166" s="233">
        <f>G167</f>
        <v>543252</v>
      </c>
      <c r="H166" s="233">
        <f>H167</f>
        <v>543252</v>
      </c>
      <c r="I166" s="77">
        <f t="shared" si="9"/>
        <v>100</v>
      </c>
      <c r="K166" s="9"/>
      <c r="L166" s="12"/>
    </row>
    <row r="167" spans="1:12" ht="18" customHeight="1">
      <c r="A167" s="41"/>
      <c r="B167" s="41"/>
      <c r="C167" s="42"/>
      <c r="D167" s="29"/>
      <c r="E167" s="110" t="s">
        <v>35</v>
      </c>
      <c r="F167" s="100" t="s">
        <v>36</v>
      </c>
      <c r="G167" s="233">
        <v>543252</v>
      </c>
      <c r="H167" s="233">
        <v>543252</v>
      </c>
      <c r="I167" s="77">
        <f t="shared" si="9"/>
        <v>100</v>
      </c>
      <c r="K167" s="9"/>
      <c r="L167" s="12"/>
    </row>
    <row r="168" spans="1:12" ht="18" customHeight="1">
      <c r="A168" s="41"/>
      <c r="B168" s="119" t="s">
        <v>61</v>
      </c>
      <c r="C168" s="39"/>
      <c r="D168" s="39"/>
      <c r="E168" s="39"/>
      <c r="F168" s="105" t="s">
        <v>323</v>
      </c>
      <c r="G168" s="235">
        <f>G169</f>
        <v>30600</v>
      </c>
      <c r="H168" s="235">
        <f>H169</f>
        <v>30600</v>
      </c>
      <c r="I168" s="47">
        <f t="shared" si="9"/>
        <v>100</v>
      </c>
      <c r="K168" s="9"/>
      <c r="L168" s="12"/>
    </row>
    <row r="169" spans="1:12" ht="18" customHeight="1">
      <c r="A169" s="41"/>
      <c r="B169" s="41"/>
      <c r="C169" s="134" t="s">
        <v>330</v>
      </c>
      <c r="D169" s="30"/>
      <c r="E169" s="30"/>
      <c r="F169" s="102" t="s">
        <v>325</v>
      </c>
      <c r="G169" s="236">
        <f aca="true" t="shared" si="10" ref="G169:H171">G170</f>
        <v>30600</v>
      </c>
      <c r="H169" s="236">
        <f t="shared" si="10"/>
        <v>30600</v>
      </c>
      <c r="I169" s="77">
        <f t="shared" si="9"/>
        <v>100</v>
      </c>
      <c r="K169" s="9"/>
      <c r="L169" s="12"/>
    </row>
    <row r="170" spans="1:12" ht="18" customHeight="1">
      <c r="A170" s="41"/>
      <c r="B170" s="41"/>
      <c r="C170" s="30"/>
      <c r="D170" s="29" t="s">
        <v>326</v>
      </c>
      <c r="E170" s="29"/>
      <c r="F170" s="124" t="s">
        <v>327</v>
      </c>
      <c r="G170" s="234">
        <f>G171</f>
        <v>30600</v>
      </c>
      <c r="H170" s="234">
        <f>H171</f>
        <v>30600</v>
      </c>
      <c r="I170" s="77">
        <f t="shared" si="9"/>
        <v>100</v>
      </c>
      <c r="K170" s="9"/>
      <c r="L170" s="12"/>
    </row>
    <row r="171" spans="1:12" ht="18" customHeight="1">
      <c r="A171" s="41"/>
      <c r="B171" s="41"/>
      <c r="C171" s="30"/>
      <c r="D171" s="29"/>
      <c r="E171" s="29" t="s">
        <v>19</v>
      </c>
      <c r="F171" s="124" t="s">
        <v>210</v>
      </c>
      <c r="G171" s="233">
        <f t="shared" si="10"/>
        <v>30600</v>
      </c>
      <c r="H171" s="233">
        <f t="shared" si="10"/>
        <v>30600</v>
      </c>
      <c r="I171" s="77">
        <f t="shared" si="9"/>
        <v>100</v>
      </c>
      <c r="K171" s="9"/>
      <c r="L171" s="12"/>
    </row>
    <row r="172" spans="1:12" ht="18" customHeight="1">
      <c r="A172" s="41"/>
      <c r="B172" s="41"/>
      <c r="C172" s="30"/>
      <c r="D172" s="29"/>
      <c r="E172" s="29" t="s">
        <v>20</v>
      </c>
      <c r="F172" s="124" t="s">
        <v>211</v>
      </c>
      <c r="G172" s="233">
        <v>30600</v>
      </c>
      <c r="H172" s="234">
        <v>30600</v>
      </c>
      <c r="I172" s="77">
        <f t="shared" si="9"/>
        <v>100</v>
      </c>
      <c r="K172" s="9"/>
      <c r="L172" s="12"/>
    </row>
    <row r="173" spans="1:12" ht="21" customHeight="1">
      <c r="A173" s="121"/>
      <c r="B173" s="119" t="s">
        <v>63</v>
      </c>
      <c r="C173" s="29"/>
      <c r="D173" s="29"/>
      <c r="E173" s="29"/>
      <c r="F173" s="132" t="s">
        <v>47</v>
      </c>
      <c r="G173" s="246">
        <f>2!E174</f>
        <v>287044.29000000004</v>
      </c>
      <c r="H173" s="246">
        <f>2!F174</f>
        <v>280759.67000000004</v>
      </c>
      <c r="I173" s="146">
        <f aca="true" t="shared" si="11" ref="I173:I184">H173/G173*100</f>
        <v>97.81057480711426</v>
      </c>
      <c r="K173" s="9"/>
      <c r="L173" s="12"/>
    </row>
    <row r="174" spans="1:12" ht="18.75">
      <c r="A174" s="121"/>
      <c r="B174" s="121"/>
      <c r="C174" s="133" t="s">
        <v>56</v>
      </c>
      <c r="D174" s="133"/>
      <c r="E174" s="133"/>
      <c r="F174" s="149" t="s">
        <v>49</v>
      </c>
      <c r="G174" s="237">
        <f>G176</f>
        <v>219244.29</v>
      </c>
      <c r="H174" s="237">
        <f>H176</f>
        <v>219244.29</v>
      </c>
      <c r="I174" s="255">
        <f t="shared" si="11"/>
        <v>100</v>
      </c>
      <c r="K174" s="10"/>
      <c r="L174" s="11"/>
    </row>
    <row r="175" spans="1:12" ht="41.25" customHeight="1">
      <c r="A175" s="121"/>
      <c r="B175" s="121"/>
      <c r="C175" s="29"/>
      <c r="D175" s="102" t="s">
        <v>417</v>
      </c>
      <c r="E175" s="109"/>
      <c r="F175" s="102" t="s">
        <v>263</v>
      </c>
      <c r="G175" s="220">
        <f>G176</f>
        <v>219244.29</v>
      </c>
      <c r="H175" s="220">
        <f>H176</f>
        <v>219244.29</v>
      </c>
      <c r="I175" s="147">
        <f t="shared" si="11"/>
        <v>100</v>
      </c>
      <c r="K175" s="10"/>
      <c r="L175" s="11"/>
    </row>
    <row r="176" spans="1:12" ht="18.75">
      <c r="A176" s="121"/>
      <c r="B176" s="121"/>
      <c r="C176" s="29"/>
      <c r="D176" s="29"/>
      <c r="E176" s="109" t="s">
        <v>50</v>
      </c>
      <c r="F176" s="102" t="s">
        <v>51</v>
      </c>
      <c r="G176" s="247">
        <f>2!E177</f>
        <v>219244.29</v>
      </c>
      <c r="H176" s="247">
        <f>2!F177</f>
        <v>219244.29</v>
      </c>
      <c r="I176" s="147">
        <f t="shared" si="11"/>
        <v>100</v>
      </c>
      <c r="K176" s="10"/>
      <c r="L176" s="11"/>
    </row>
    <row r="177" spans="1:12" ht="18" customHeight="1">
      <c r="A177" s="128"/>
      <c r="B177" s="128"/>
      <c r="C177" s="121"/>
      <c r="D177" s="121"/>
      <c r="E177" s="109" t="s">
        <v>52</v>
      </c>
      <c r="F177" s="100" t="s">
        <v>218</v>
      </c>
      <c r="G177" s="247">
        <f>2!E178</f>
        <v>219244.29</v>
      </c>
      <c r="H177" s="247">
        <f>2!F178</f>
        <v>219244.29</v>
      </c>
      <c r="I177" s="147">
        <f t="shared" si="11"/>
        <v>100</v>
      </c>
      <c r="K177" s="9"/>
      <c r="L177" s="12"/>
    </row>
    <row r="178" spans="1:12" ht="18" customHeight="1">
      <c r="A178" s="41"/>
      <c r="B178" s="41"/>
      <c r="C178" s="133" t="s">
        <v>59</v>
      </c>
      <c r="D178" s="134"/>
      <c r="E178" s="142"/>
      <c r="F178" s="145" t="s">
        <v>54</v>
      </c>
      <c r="G178" s="237">
        <f>G179</f>
        <v>67800</v>
      </c>
      <c r="H178" s="237">
        <f>H179</f>
        <v>61515.380000000005</v>
      </c>
      <c r="I178" s="255">
        <f t="shared" si="11"/>
        <v>90.73064896755163</v>
      </c>
      <c r="K178" s="10"/>
      <c r="L178" s="11"/>
    </row>
    <row r="179" spans="1:12" ht="56.25">
      <c r="A179" s="41"/>
      <c r="B179" s="41"/>
      <c r="C179" s="42"/>
      <c r="D179" s="30" t="s">
        <v>418</v>
      </c>
      <c r="E179" s="109"/>
      <c r="F179" s="104" t="s">
        <v>219</v>
      </c>
      <c r="G179" s="247">
        <f>2!E180</f>
        <v>67800</v>
      </c>
      <c r="H179" s="247">
        <f>2!F180</f>
        <v>61515.380000000005</v>
      </c>
      <c r="I179" s="147">
        <f t="shared" si="11"/>
        <v>90.73064896755163</v>
      </c>
      <c r="K179" s="10"/>
      <c r="L179" s="11"/>
    </row>
    <row r="180" spans="1:12" ht="37.5">
      <c r="A180" s="41"/>
      <c r="B180" s="41"/>
      <c r="C180" s="42"/>
      <c r="D180" s="30"/>
      <c r="E180" s="109" t="s">
        <v>6</v>
      </c>
      <c r="F180" s="103" t="s">
        <v>7</v>
      </c>
      <c r="G180" s="233">
        <f>G181</f>
        <v>51870.45</v>
      </c>
      <c r="H180" s="234">
        <f>H181</f>
        <v>45585.83</v>
      </c>
      <c r="I180" s="147">
        <f t="shared" si="11"/>
        <v>87.88400717556914</v>
      </c>
      <c r="K180" s="9"/>
      <c r="L180" s="12"/>
    </row>
    <row r="181" spans="1:12" ht="18.75">
      <c r="A181" s="41"/>
      <c r="B181" s="41"/>
      <c r="C181" s="42"/>
      <c r="D181" s="30"/>
      <c r="E181" s="109" t="s">
        <v>27</v>
      </c>
      <c r="F181" s="103" t="s">
        <v>28</v>
      </c>
      <c r="G181" s="233">
        <v>51870.45</v>
      </c>
      <c r="H181" s="234">
        <v>45585.83</v>
      </c>
      <c r="I181" s="147">
        <f>H181/G181*100</f>
        <v>87.88400717556914</v>
      </c>
      <c r="K181" s="9"/>
      <c r="L181" s="12"/>
    </row>
    <row r="182" spans="1:12" ht="18.75">
      <c r="A182" s="41"/>
      <c r="B182" s="41"/>
      <c r="C182" s="42"/>
      <c r="D182" s="30"/>
      <c r="E182" s="109" t="s">
        <v>50</v>
      </c>
      <c r="F182" s="102" t="s">
        <v>51</v>
      </c>
      <c r="G182" s="233">
        <f>G183</f>
        <v>15929.55</v>
      </c>
      <c r="H182" s="234">
        <f>H183</f>
        <v>15929.55</v>
      </c>
      <c r="I182" s="147">
        <f t="shared" si="11"/>
        <v>100</v>
      </c>
      <c r="K182" s="9"/>
      <c r="L182" s="12"/>
    </row>
    <row r="183" spans="1:12" ht="18.75">
      <c r="A183" s="41"/>
      <c r="B183" s="41"/>
      <c r="C183" s="42"/>
      <c r="D183" s="30"/>
      <c r="E183" s="109" t="s">
        <v>329</v>
      </c>
      <c r="F183" s="199" t="s">
        <v>328</v>
      </c>
      <c r="G183" s="233">
        <v>15929.55</v>
      </c>
      <c r="H183" s="234">
        <v>15929.55</v>
      </c>
      <c r="I183" s="147">
        <f t="shared" si="11"/>
        <v>100</v>
      </c>
      <c r="K183" s="9"/>
      <c r="L183" s="12"/>
    </row>
    <row r="184" spans="1:9" ht="18.75" customHeight="1">
      <c r="A184" s="282" t="s">
        <v>64</v>
      </c>
      <c r="B184" s="283"/>
      <c r="C184" s="283"/>
      <c r="D184" s="283"/>
      <c r="E184" s="284"/>
      <c r="F184" s="14"/>
      <c r="G184" s="245">
        <f>G11+G60+G67+G77+G91+G135+G142+G168+G173</f>
        <v>14475942.170000002</v>
      </c>
      <c r="H184" s="245">
        <f>H11+H60+H67+H77+H91+H135+H142+H168+H173</f>
        <v>14414192.81</v>
      </c>
      <c r="I184" s="146">
        <f t="shared" si="11"/>
        <v>99.57343460429145</v>
      </c>
    </row>
    <row r="185" spans="1:9" ht="15">
      <c r="A185" s="17"/>
      <c r="B185" s="17"/>
      <c r="C185" s="17"/>
      <c r="D185" s="17"/>
      <c r="E185" s="17"/>
      <c r="F185" s="2"/>
      <c r="G185" s="2"/>
      <c r="H185" s="2"/>
      <c r="I185" s="2"/>
    </row>
    <row r="186" spans="1:9" ht="15">
      <c r="A186" s="17"/>
      <c r="B186" s="17"/>
      <c r="C186" s="17"/>
      <c r="D186" s="17"/>
      <c r="E186" s="17"/>
      <c r="F186" s="2"/>
      <c r="G186" s="2"/>
      <c r="H186" s="2"/>
      <c r="I186" s="2"/>
    </row>
    <row r="187" spans="1:9" ht="15">
      <c r="A187" s="17"/>
      <c r="B187" s="17"/>
      <c r="C187" s="17"/>
      <c r="D187" s="17"/>
      <c r="E187" s="17"/>
      <c r="F187" s="2"/>
      <c r="G187" s="2"/>
      <c r="H187" s="2"/>
      <c r="I187" s="2"/>
    </row>
    <row r="188" spans="1:9" ht="15">
      <c r="A188" s="17"/>
      <c r="B188" s="17"/>
      <c r="C188" s="17"/>
      <c r="D188" s="17"/>
      <c r="E188" s="17"/>
      <c r="F188" s="2"/>
      <c r="G188" s="2"/>
      <c r="H188" s="2"/>
      <c r="I188" s="2"/>
    </row>
    <row r="189" spans="1:9" ht="15">
      <c r="A189" s="17"/>
      <c r="B189" s="17"/>
      <c r="C189" s="17"/>
      <c r="D189" s="17"/>
      <c r="E189" s="17"/>
      <c r="F189" s="2"/>
      <c r="G189" s="2"/>
      <c r="H189" s="2"/>
      <c r="I189" s="2"/>
    </row>
    <row r="190" spans="1:9" ht="15">
      <c r="A190" s="17"/>
      <c r="B190" s="17"/>
      <c r="C190" s="17"/>
      <c r="D190" s="17"/>
      <c r="E190" s="17"/>
      <c r="F190" s="2"/>
      <c r="G190" s="2"/>
      <c r="H190" s="2"/>
      <c r="I190" s="2"/>
    </row>
    <row r="191" spans="1:9" ht="15">
      <c r="A191" s="17"/>
      <c r="B191" s="17"/>
      <c r="C191" s="17"/>
      <c r="D191" s="17"/>
      <c r="E191" s="17"/>
      <c r="F191" s="2"/>
      <c r="G191" s="2"/>
      <c r="H191" s="2"/>
      <c r="I191" s="2"/>
    </row>
    <row r="192" spans="1:9" ht="15">
      <c r="A192" s="17"/>
      <c r="B192" s="17"/>
      <c r="C192" s="17"/>
      <c r="D192" s="17"/>
      <c r="E192" s="17"/>
      <c r="F192" s="2"/>
      <c r="G192" s="2"/>
      <c r="H192" s="2"/>
      <c r="I192" s="2"/>
    </row>
    <row r="193" spans="1:9" ht="15">
      <c r="A193" s="17"/>
      <c r="B193" s="17"/>
      <c r="C193" s="17"/>
      <c r="D193" s="17"/>
      <c r="E193" s="17"/>
      <c r="F193" s="2"/>
      <c r="G193" s="2"/>
      <c r="H193" s="2"/>
      <c r="I193" s="2"/>
    </row>
    <row r="194" spans="1:9" ht="15">
      <c r="A194" s="17"/>
      <c r="B194" s="17"/>
      <c r="C194" s="17"/>
      <c r="D194" s="17"/>
      <c r="E194" s="17"/>
      <c r="F194" s="2"/>
      <c r="G194" s="2"/>
      <c r="H194" s="2"/>
      <c r="I194" s="2"/>
    </row>
    <row r="195" spans="1:9" ht="15">
      <c r="A195" s="17"/>
      <c r="B195" s="17"/>
      <c r="C195" s="17"/>
      <c r="D195" s="17"/>
      <c r="E195" s="17"/>
      <c r="F195" s="2"/>
      <c r="G195" s="2"/>
      <c r="H195" s="2"/>
      <c r="I195" s="2"/>
    </row>
    <row r="196" spans="1:9" ht="15">
      <c r="A196" s="17"/>
      <c r="B196" s="17"/>
      <c r="C196" s="17"/>
      <c r="D196" s="17"/>
      <c r="E196" s="17"/>
      <c r="F196" s="2"/>
      <c r="G196" s="2"/>
      <c r="H196" s="2"/>
      <c r="I196" s="2"/>
    </row>
    <row r="197" spans="1:9" ht="15">
      <c r="A197" s="17"/>
      <c r="B197" s="17"/>
      <c r="C197" s="17"/>
      <c r="D197" s="17"/>
      <c r="E197" s="17"/>
      <c r="F197" s="2"/>
      <c r="G197" s="2"/>
      <c r="H197" s="2"/>
      <c r="I197" s="2"/>
    </row>
    <row r="198" spans="1:9" ht="15">
      <c r="A198" s="17"/>
      <c r="B198" s="17"/>
      <c r="C198" s="17"/>
      <c r="D198" s="17"/>
      <c r="E198" s="17"/>
      <c r="F198" s="2"/>
      <c r="G198" s="2"/>
      <c r="H198" s="2"/>
      <c r="I198" s="2"/>
    </row>
    <row r="199" spans="1:9" ht="12.75">
      <c r="A199" s="46"/>
      <c r="B199" s="46"/>
      <c r="C199" s="46"/>
      <c r="D199" s="46"/>
      <c r="E199" s="46"/>
      <c r="F199" s="1"/>
      <c r="G199" s="1"/>
      <c r="H199" s="1"/>
      <c r="I199" s="1"/>
    </row>
    <row r="200" spans="1:9" ht="12.75">
      <c r="A200" s="46"/>
      <c r="B200" s="46"/>
      <c r="C200" s="46"/>
      <c r="D200" s="46"/>
      <c r="E200" s="46"/>
      <c r="F200" s="1"/>
      <c r="G200" s="1"/>
      <c r="H200" s="1"/>
      <c r="I200" s="1"/>
    </row>
    <row r="201" spans="1:9" ht="12.75">
      <c r="A201" s="46"/>
      <c r="B201" s="46"/>
      <c r="C201" s="46"/>
      <c r="D201" s="46"/>
      <c r="E201" s="46"/>
      <c r="F201" s="1"/>
      <c r="G201" s="1"/>
      <c r="H201" s="1"/>
      <c r="I201" s="1"/>
    </row>
    <row r="202" spans="1:9" ht="12.75">
      <c r="A202" s="46"/>
      <c r="B202" s="46"/>
      <c r="C202" s="46"/>
      <c r="D202" s="46"/>
      <c r="E202" s="46"/>
      <c r="F202" s="1"/>
      <c r="G202" s="1"/>
      <c r="H202" s="1"/>
      <c r="I202" s="1"/>
    </row>
    <row r="203" spans="1:9" ht="12.75">
      <c r="A203" s="46"/>
      <c r="B203" s="46"/>
      <c r="C203" s="46"/>
      <c r="D203" s="46"/>
      <c r="E203" s="46"/>
      <c r="F203" s="1"/>
      <c r="G203" s="1"/>
      <c r="H203" s="1"/>
      <c r="I203" s="1"/>
    </row>
    <row r="204" spans="1:9" ht="12.75">
      <c r="A204" s="46"/>
      <c r="B204" s="46"/>
      <c r="C204" s="46"/>
      <c r="D204" s="46"/>
      <c r="E204" s="46"/>
      <c r="F204" s="1"/>
      <c r="G204" s="1"/>
      <c r="H204" s="1"/>
      <c r="I204" s="1"/>
    </row>
    <row r="205" spans="1:9" ht="12.75">
      <c r="A205" s="46"/>
      <c r="B205" s="46"/>
      <c r="C205" s="46"/>
      <c r="D205" s="46"/>
      <c r="E205" s="46"/>
      <c r="F205" s="1"/>
      <c r="G205" s="1"/>
      <c r="H205" s="1"/>
      <c r="I205" s="1"/>
    </row>
    <row r="206" spans="1:9" ht="12.75">
      <c r="A206" s="46"/>
      <c r="B206" s="46"/>
      <c r="C206" s="46"/>
      <c r="D206" s="46"/>
      <c r="E206" s="46"/>
      <c r="F206" s="1"/>
      <c r="G206" s="1"/>
      <c r="H206" s="1"/>
      <c r="I206" s="1"/>
    </row>
    <row r="207" spans="1:9" ht="12.75">
      <c r="A207" s="46"/>
      <c r="B207" s="46"/>
      <c r="C207" s="46"/>
      <c r="D207" s="46"/>
      <c r="E207" s="46"/>
      <c r="F207" s="1"/>
      <c r="G207" s="1"/>
      <c r="H207" s="1"/>
      <c r="I207" s="1"/>
    </row>
    <row r="208" spans="1:9" ht="12.75">
      <c r="A208" s="46"/>
      <c r="B208" s="46"/>
      <c r="C208" s="46"/>
      <c r="D208" s="46"/>
      <c r="E208" s="46"/>
      <c r="F208" s="1"/>
      <c r="G208" s="1"/>
      <c r="H208" s="1"/>
      <c r="I208" s="1"/>
    </row>
    <row r="209" spans="1:9" ht="12.75">
      <c r="A209" s="46"/>
      <c r="B209" s="46"/>
      <c r="C209" s="46"/>
      <c r="D209" s="46"/>
      <c r="E209" s="46"/>
      <c r="F209" s="1"/>
      <c r="G209" s="1"/>
      <c r="H209" s="1"/>
      <c r="I209" s="1"/>
    </row>
    <row r="210" spans="1:9" ht="12.75">
      <c r="A210" s="46"/>
      <c r="B210" s="46"/>
      <c r="C210" s="46"/>
      <c r="D210" s="46"/>
      <c r="E210" s="46"/>
      <c r="F210" s="1"/>
      <c r="G210" s="1"/>
      <c r="H210" s="1"/>
      <c r="I210" s="1"/>
    </row>
    <row r="211" spans="1:9" ht="12.75">
      <c r="A211" s="46"/>
      <c r="B211" s="46"/>
      <c r="C211" s="46"/>
      <c r="D211" s="46"/>
      <c r="E211" s="46"/>
      <c r="F211" s="1"/>
      <c r="G211" s="1"/>
      <c r="H211" s="1"/>
      <c r="I211" s="1"/>
    </row>
    <row r="212" spans="1:9" ht="12.75">
      <c r="A212" s="46"/>
      <c r="B212" s="46"/>
      <c r="C212" s="46"/>
      <c r="D212" s="46"/>
      <c r="E212" s="46"/>
      <c r="F212" s="1"/>
      <c r="G212" s="1"/>
      <c r="H212" s="1"/>
      <c r="I212" s="1"/>
    </row>
    <row r="213" spans="1:9" ht="12.75">
      <c r="A213" s="46"/>
      <c r="B213" s="46"/>
      <c r="C213" s="46"/>
      <c r="D213" s="46"/>
      <c r="E213" s="46"/>
      <c r="F213" s="1"/>
      <c r="G213" s="1"/>
      <c r="H213" s="1"/>
      <c r="I213" s="1"/>
    </row>
    <row r="214" spans="1:9" ht="12.75">
      <c r="A214" s="46"/>
      <c r="B214" s="46"/>
      <c r="C214" s="46"/>
      <c r="D214" s="46"/>
      <c r="E214" s="46"/>
      <c r="F214" s="1"/>
      <c r="G214" s="1"/>
      <c r="H214" s="1"/>
      <c r="I214" s="1"/>
    </row>
    <row r="215" spans="1:9" ht="12.75">
      <c r="A215" s="46"/>
      <c r="B215" s="46"/>
      <c r="C215" s="46"/>
      <c r="D215" s="46"/>
      <c r="E215" s="46"/>
      <c r="F215" s="1"/>
      <c r="G215" s="1"/>
      <c r="H215" s="1"/>
      <c r="I215" s="1"/>
    </row>
    <row r="216" spans="1:9" ht="12.75">
      <c r="A216" s="46"/>
      <c r="B216" s="46"/>
      <c r="C216" s="46"/>
      <c r="D216" s="46"/>
      <c r="E216" s="46"/>
      <c r="F216" s="1"/>
      <c r="G216" s="1"/>
      <c r="H216" s="1"/>
      <c r="I216" s="1"/>
    </row>
    <row r="217" spans="1:9" ht="12.75">
      <c r="A217" s="46"/>
      <c r="B217" s="46"/>
      <c r="C217" s="46"/>
      <c r="D217" s="46"/>
      <c r="E217" s="46"/>
      <c r="F217" s="1"/>
      <c r="G217" s="1"/>
      <c r="H217" s="1"/>
      <c r="I217" s="1"/>
    </row>
    <row r="218" spans="1:9" ht="12.75">
      <c r="A218" s="46"/>
      <c r="B218" s="46"/>
      <c r="C218" s="46"/>
      <c r="D218" s="46"/>
      <c r="E218" s="46"/>
      <c r="F218" s="1"/>
      <c r="G218" s="1"/>
      <c r="H218" s="1"/>
      <c r="I218" s="1"/>
    </row>
    <row r="219" spans="1:9" ht="12.75">
      <c r="A219" s="46"/>
      <c r="B219" s="46"/>
      <c r="C219" s="46"/>
      <c r="D219" s="46"/>
      <c r="E219" s="46"/>
      <c r="F219" s="1"/>
      <c r="G219" s="1"/>
      <c r="H219" s="1"/>
      <c r="I219" s="1"/>
    </row>
    <row r="220" spans="1:9" ht="12.75">
      <c r="A220" s="46"/>
      <c r="B220" s="46"/>
      <c r="C220" s="46"/>
      <c r="D220" s="46"/>
      <c r="E220" s="46"/>
      <c r="F220" s="1"/>
      <c r="G220" s="1"/>
      <c r="H220" s="1"/>
      <c r="I220" s="1"/>
    </row>
    <row r="221" spans="1:9" ht="12.75">
      <c r="A221" s="46"/>
      <c r="B221" s="46"/>
      <c r="C221" s="46"/>
      <c r="D221" s="46"/>
      <c r="E221" s="46"/>
      <c r="F221" s="1"/>
      <c r="G221" s="1"/>
      <c r="H221" s="1"/>
      <c r="I221" s="1"/>
    </row>
    <row r="222" spans="1:9" ht="12.75">
      <c r="A222" s="46"/>
      <c r="B222" s="46"/>
      <c r="C222" s="46"/>
      <c r="D222" s="46"/>
      <c r="E222" s="46"/>
      <c r="F222" s="1"/>
      <c r="G222" s="1"/>
      <c r="H222" s="1"/>
      <c r="I222" s="1"/>
    </row>
    <row r="223" spans="1:9" ht="12.75">
      <c r="A223" s="46"/>
      <c r="B223" s="46"/>
      <c r="C223" s="46"/>
      <c r="D223" s="46"/>
      <c r="E223" s="46"/>
      <c r="F223" s="1"/>
      <c r="G223" s="1"/>
      <c r="H223" s="1"/>
      <c r="I223" s="1"/>
    </row>
    <row r="224" spans="1:9" ht="12.75">
      <c r="A224" s="46"/>
      <c r="B224" s="46"/>
      <c r="C224" s="46"/>
      <c r="D224" s="46"/>
      <c r="E224" s="46"/>
      <c r="F224" s="1"/>
      <c r="G224" s="1"/>
      <c r="H224" s="1"/>
      <c r="I224" s="1"/>
    </row>
    <row r="225" spans="1:9" ht="12.75">
      <c r="A225" s="46"/>
      <c r="B225" s="46"/>
      <c r="C225" s="46"/>
      <c r="D225" s="46"/>
      <c r="E225" s="46"/>
      <c r="F225" s="1"/>
      <c r="G225" s="1"/>
      <c r="H225" s="1"/>
      <c r="I225" s="1"/>
    </row>
    <row r="226" spans="1:9" ht="12.75">
      <c r="A226" s="46"/>
      <c r="B226" s="46"/>
      <c r="C226" s="46"/>
      <c r="D226" s="46"/>
      <c r="E226" s="46"/>
      <c r="F226" s="1"/>
      <c r="G226" s="1"/>
      <c r="H226" s="1"/>
      <c r="I226" s="1"/>
    </row>
    <row r="227" spans="1:9" ht="12.75">
      <c r="A227" s="46"/>
      <c r="B227" s="46"/>
      <c r="C227" s="46"/>
      <c r="D227" s="46"/>
      <c r="E227" s="46"/>
      <c r="F227" s="1"/>
      <c r="G227" s="1"/>
      <c r="H227" s="1"/>
      <c r="I227" s="1"/>
    </row>
    <row r="228" spans="1:9" ht="12.75">
      <c r="A228" s="46"/>
      <c r="B228" s="46"/>
      <c r="C228" s="46"/>
      <c r="D228" s="46"/>
      <c r="E228" s="46"/>
      <c r="F228" s="1"/>
      <c r="G228" s="1"/>
      <c r="H228" s="1"/>
      <c r="I228" s="1"/>
    </row>
    <row r="229" spans="1:9" ht="12.75">
      <c r="A229" s="46"/>
      <c r="B229" s="46"/>
      <c r="C229" s="46"/>
      <c r="D229" s="46"/>
      <c r="E229" s="46"/>
      <c r="F229" s="1"/>
      <c r="G229" s="1"/>
      <c r="H229" s="1"/>
      <c r="I229" s="1"/>
    </row>
    <row r="230" spans="1:9" ht="12.75">
      <c r="A230" s="46"/>
      <c r="B230" s="46"/>
      <c r="C230" s="46"/>
      <c r="D230" s="46"/>
      <c r="E230" s="46"/>
      <c r="F230" s="1"/>
      <c r="G230" s="1"/>
      <c r="H230" s="1"/>
      <c r="I230" s="1"/>
    </row>
    <row r="231" spans="1:9" ht="12.75">
      <c r="A231" s="46"/>
      <c r="B231" s="46"/>
      <c r="C231" s="46"/>
      <c r="D231" s="46"/>
      <c r="E231" s="46"/>
      <c r="F231" s="1"/>
      <c r="G231" s="1"/>
      <c r="H231" s="1"/>
      <c r="I231" s="1"/>
    </row>
    <row r="232" spans="1:9" ht="12.75">
      <c r="A232" s="46"/>
      <c r="B232" s="46"/>
      <c r="C232" s="46"/>
      <c r="D232" s="46"/>
      <c r="E232" s="46"/>
      <c r="F232" s="1"/>
      <c r="G232" s="1"/>
      <c r="H232" s="1"/>
      <c r="I232" s="1"/>
    </row>
    <row r="233" spans="1:9" ht="12.75">
      <c r="A233" s="46"/>
      <c r="B233" s="46"/>
      <c r="C233" s="46"/>
      <c r="D233" s="46"/>
      <c r="E233" s="46"/>
      <c r="F233" s="1"/>
      <c r="G233" s="1"/>
      <c r="H233" s="1"/>
      <c r="I233" s="1"/>
    </row>
    <row r="234" spans="1:9" ht="12.75">
      <c r="A234" s="46"/>
      <c r="B234" s="46"/>
      <c r="C234" s="46"/>
      <c r="D234" s="46"/>
      <c r="E234" s="46"/>
      <c r="F234" s="1"/>
      <c r="G234" s="1"/>
      <c r="H234" s="1"/>
      <c r="I234" s="1"/>
    </row>
    <row r="235" spans="1:9" ht="12.75">
      <c r="A235" s="46"/>
      <c r="B235" s="46"/>
      <c r="C235" s="46"/>
      <c r="D235" s="46"/>
      <c r="E235" s="46"/>
      <c r="F235" s="1"/>
      <c r="G235" s="1"/>
      <c r="H235" s="1"/>
      <c r="I235" s="1"/>
    </row>
    <row r="236" spans="1:9" ht="12.75">
      <c r="A236" s="46"/>
      <c r="B236" s="46"/>
      <c r="C236" s="46"/>
      <c r="D236" s="46"/>
      <c r="E236" s="46"/>
      <c r="F236" s="1"/>
      <c r="G236" s="1"/>
      <c r="H236" s="1"/>
      <c r="I236" s="1"/>
    </row>
    <row r="237" spans="1:9" ht="12.75">
      <c r="A237" s="46"/>
      <c r="B237" s="46"/>
      <c r="C237" s="46"/>
      <c r="D237" s="46"/>
      <c r="E237" s="46"/>
      <c r="F237" s="1"/>
      <c r="G237" s="1"/>
      <c r="H237" s="1"/>
      <c r="I237" s="1"/>
    </row>
    <row r="238" spans="1:9" ht="12.75">
      <c r="A238" s="46"/>
      <c r="B238" s="46"/>
      <c r="C238" s="46"/>
      <c r="D238" s="46"/>
      <c r="E238" s="46"/>
      <c r="F238" s="1"/>
      <c r="G238" s="1"/>
      <c r="H238" s="1"/>
      <c r="I238" s="1"/>
    </row>
    <row r="239" spans="1:9" ht="12.75">
      <c r="A239" s="46"/>
      <c r="B239" s="46"/>
      <c r="C239" s="46"/>
      <c r="D239" s="46"/>
      <c r="E239" s="46"/>
      <c r="F239" s="1"/>
      <c r="G239" s="1"/>
      <c r="H239" s="1"/>
      <c r="I239" s="1"/>
    </row>
    <row r="240" spans="1:9" ht="12.75">
      <c r="A240" s="46"/>
      <c r="B240" s="46"/>
      <c r="C240" s="46"/>
      <c r="D240" s="46"/>
      <c r="E240" s="46"/>
      <c r="F240" s="1"/>
      <c r="G240" s="1"/>
      <c r="H240" s="1"/>
      <c r="I240" s="1"/>
    </row>
    <row r="241" spans="1:9" ht="12.75">
      <c r="A241" s="46"/>
      <c r="B241" s="46"/>
      <c r="C241" s="46"/>
      <c r="D241" s="46"/>
      <c r="E241" s="46"/>
      <c r="F241" s="1"/>
      <c r="G241" s="1"/>
      <c r="H241" s="1"/>
      <c r="I241" s="1"/>
    </row>
    <row r="242" spans="1:9" ht="12.75">
      <c r="A242" s="46"/>
      <c r="B242" s="46"/>
      <c r="C242" s="46"/>
      <c r="D242" s="46"/>
      <c r="E242" s="46"/>
      <c r="F242" s="1"/>
      <c r="G242" s="1"/>
      <c r="H242" s="1"/>
      <c r="I242" s="1"/>
    </row>
    <row r="243" spans="1:9" ht="12.75">
      <c r="A243" s="46"/>
      <c r="B243" s="46"/>
      <c r="C243" s="46"/>
      <c r="D243" s="46"/>
      <c r="E243" s="46"/>
      <c r="F243" s="1"/>
      <c r="G243" s="1"/>
      <c r="H243" s="1"/>
      <c r="I243" s="1"/>
    </row>
    <row r="244" spans="1:9" ht="12.75">
      <c r="A244" s="46"/>
      <c r="B244" s="46"/>
      <c r="C244" s="46"/>
      <c r="D244" s="46"/>
      <c r="E244" s="46"/>
      <c r="F244" s="1"/>
      <c r="G244" s="1"/>
      <c r="H244" s="1"/>
      <c r="I244" s="1"/>
    </row>
    <row r="245" spans="1:9" ht="12.75">
      <c r="A245" s="46"/>
      <c r="B245" s="46"/>
      <c r="C245" s="46"/>
      <c r="D245" s="46"/>
      <c r="E245" s="46"/>
      <c r="F245" s="1"/>
      <c r="G245" s="1"/>
      <c r="H245" s="1"/>
      <c r="I245" s="1"/>
    </row>
    <row r="246" spans="1:9" ht="12.75">
      <c r="A246" s="46"/>
      <c r="B246" s="46"/>
      <c r="C246" s="46"/>
      <c r="D246" s="46"/>
      <c r="E246" s="46"/>
      <c r="F246" s="1"/>
      <c r="G246" s="1"/>
      <c r="H246" s="1"/>
      <c r="I246" s="1"/>
    </row>
    <row r="247" spans="1:9" ht="12.75">
      <c r="A247" s="46"/>
      <c r="B247" s="46"/>
      <c r="C247" s="46"/>
      <c r="D247" s="46"/>
      <c r="E247" s="46"/>
      <c r="F247" s="1"/>
      <c r="G247" s="1"/>
      <c r="H247" s="1"/>
      <c r="I247" s="1"/>
    </row>
    <row r="248" spans="1:9" ht="12.75">
      <c r="A248" s="46"/>
      <c r="B248" s="46"/>
      <c r="C248" s="46"/>
      <c r="D248" s="46"/>
      <c r="E248" s="46"/>
      <c r="F248" s="1"/>
      <c r="G248" s="1"/>
      <c r="H248" s="1"/>
      <c r="I248" s="1"/>
    </row>
    <row r="249" spans="1:9" ht="12.75">
      <c r="A249" s="46"/>
      <c r="B249" s="46"/>
      <c r="C249" s="46"/>
      <c r="D249" s="46"/>
      <c r="E249" s="46"/>
      <c r="F249" s="1"/>
      <c r="G249" s="1"/>
      <c r="H249" s="1"/>
      <c r="I249" s="1"/>
    </row>
    <row r="250" spans="1:9" ht="12.75">
      <c r="A250" s="46"/>
      <c r="B250" s="46"/>
      <c r="C250" s="46"/>
      <c r="D250" s="46"/>
      <c r="E250" s="46"/>
      <c r="F250" s="1"/>
      <c r="G250" s="1"/>
      <c r="H250" s="1"/>
      <c r="I250" s="1"/>
    </row>
    <row r="251" spans="1:9" ht="12.75">
      <c r="A251" s="46"/>
      <c r="B251" s="46"/>
      <c r="C251" s="46"/>
      <c r="D251" s="46"/>
      <c r="E251" s="46"/>
      <c r="F251" s="1"/>
      <c r="G251" s="1"/>
      <c r="H251" s="1"/>
      <c r="I251" s="1"/>
    </row>
    <row r="252" spans="1:9" ht="12.75">
      <c r="A252" s="46"/>
      <c r="B252" s="46"/>
      <c r="C252" s="46"/>
      <c r="D252" s="46"/>
      <c r="E252" s="46"/>
      <c r="F252" s="1"/>
      <c r="G252" s="1"/>
      <c r="H252" s="1"/>
      <c r="I252" s="1"/>
    </row>
    <row r="253" spans="1:9" ht="12.75">
      <c r="A253" s="46"/>
      <c r="B253" s="46"/>
      <c r="C253" s="46"/>
      <c r="D253" s="46"/>
      <c r="E253" s="46"/>
      <c r="F253" s="1"/>
      <c r="G253" s="1"/>
      <c r="H253" s="1"/>
      <c r="I253" s="1"/>
    </row>
    <row r="254" spans="1:9" ht="12.75">
      <c r="A254" s="46"/>
      <c r="B254" s="46"/>
      <c r="C254" s="46"/>
      <c r="D254" s="46"/>
      <c r="E254" s="46"/>
      <c r="F254" s="1"/>
      <c r="G254" s="1"/>
      <c r="H254" s="1"/>
      <c r="I254" s="1"/>
    </row>
    <row r="255" spans="1:9" ht="12.75">
      <c r="A255" s="46"/>
      <c r="B255" s="46"/>
      <c r="C255" s="46"/>
      <c r="D255" s="46"/>
      <c r="E255" s="46"/>
      <c r="F255" s="1"/>
      <c r="G255" s="1"/>
      <c r="H255" s="1"/>
      <c r="I255" s="1"/>
    </row>
    <row r="256" spans="1:9" ht="12.75">
      <c r="A256" s="46"/>
      <c r="B256" s="46"/>
      <c r="C256" s="46"/>
      <c r="D256" s="46"/>
      <c r="E256" s="46"/>
      <c r="F256" s="1"/>
      <c r="G256" s="1"/>
      <c r="H256" s="1"/>
      <c r="I256" s="1"/>
    </row>
    <row r="257" spans="1:9" ht="12.75">
      <c r="A257" s="46"/>
      <c r="B257" s="46"/>
      <c r="C257" s="46"/>
      <c r="D257" s="46"/>
      <c r="E257" s="46"/>
      <c r="F257" s="1"/>
      <c r="G257" s="1"/>
      <c r="H257" s="1"/>
      <c r="I257" s="1"/>
    </row>
    <row r="258" spans="1:9" ht="12.75">
      <c r="A258" s="46"/>
      <c r="B258" s="46"/>
      <c r="C258" s="46"/>
      <c r="D258" s="46"/>
      <c r="E258" s="46"/>
      <c r="F258" s="1"/>
      <c r="G258" s="1"/>
      <c r="H258" s="1"/>
      <c r="I258" s="1"/>
    </row>
    <row r="259" spans="1:9" ht="12.75">
      <c r="A259" s="46"/>
      <c r="B259" s="46"/>
      <c r="C259" s="46"/>
      <c r="D259" s="46"/>
      <c r="E259" s="46"/>
      <c r="F259" s="1"/>
      <c r="G259" s="1"/>
      <c r="H259" s="1"/>
      <c r="I259" s="1"/>
    </row>
    <row r="260" spans="1:9" ht="12.75">
      <c r="A260" s="46"/>
      <c r="B260" s="46"/>
      <c r="C260" s="46"/>
      <c r="D260" s="46"/>
      <c r="E260" s="46"/>
      <c r="F260" s="1"/>
      <c r="G260" s="1"/>
      <c r="H260" s="1"/>
      <c r="I260" s="1"/>
    </row>
    <row r="261" spans="1:9" ht="12.75">
      <c r="A261" s="46"/>
      <c r="B261" s="46"/>
      <c r="C261" s="46"/>
      <c r="D261" s="46"/>
      <c r="E261" s="46"/>
      <c r="F261" s="1"/>
      <c r="G261" s="1"/>
      <c r="H261" s="1"/>
      <c r="I261" s="1"/>
    </row>
    <row r="262" spans="1:9" ht="12.75">
      <c r="A262" s="46"/>
      <c r="B262" s="46"/>
      <c r="C262" s="46"/>
      <c r="D262" s="46"/>
      <c r="E262" s="46"/>
      <c r="F262" s="1"/>
      <c r="G262" s="1"/>
      <c r="H262" s="1"/>
      <c r="I262" s="1"/>
    </row>
    <row r="263" spans="1:9" ht="12.75">
      <c r="A263" s="46"/>
      <c r="B263" s="46"/>
      <c r="C263" s="46"/>
      <c r="D263" s="46"/>
      <c r="E263" s="46"/>
      <c r="F263" s="1"/>
      <c r="G263" s="1"/>
      <c r="H263" s="1"/>
      <c r="I263" s="1"/>
    </row>
    <row r="264" spans="1:9" ht="12.75">
      <c r="A264" s="46"/>
      <c r="B264" s="46"/>
      <c r="C264" s="46"/>
      <c r="D264" s="46"/>
      <c r="E264" s="46"/>
      <c r="F264" s="1"/>
      <c r="G264" s="1"/>
      <c r="H264" s="1"/>
      <c r="I264" s="1"/>
    </row>
    <row r="265" spans="1:9" ht="12.75">
      <c r="A265" s="46"/>
      <c r="B265" s="46"/>
      <c r="C265" s="46"/>
      <c r="D265" s="46"/>
      <c r="E265" s="46"/>
      <c r="F265" s="1"/>
      <c r="G265" s="1"/>
      <c r="H265" s="1"/>
      <c r="I265" s="1"/>
    </row>
    <row r="266" spans="1:9" ht="12.75">
      <c r="A266" s="46"/>
      <c r="B266" s="46"/>
      <c r="C266" s="46"/>
      <c r="D266" s="46"/>
      <c r="E266" s="46"/>
      <c r="F266" s="1"/>
      <c r="G266" s="1"/>
      <c r="H266" s="1"/>
      <c r="I266" s="1"/>
    </row>
    <row r="267" spans="1:9" ht="12.75">
      <c r="A267" s="46"/>
      <c r="B267" s="46"/>
      <c r="C267" s="46"/>
      <c r="D267" s="46"/>
      <c r="E267" s="46"/>
      <c r="F267" s="1"/>
      <c r="G267" s="1"/>
      <c r="H267" s="1"/>
      <c r="I267" s="1"/>
    </row>
    <row r="268" spans="1:9" ht="12.75">
      <c r="A268" s="46"/>
      <c r="B268" s="46"/>
      <c r="C268" s="46"/>
      <c r="D268" s="46"/>
      <c r="E268" s="46"/>
      <c r="F268" s="1"/>
      <c r="G268" s="1"/>
      <c r="H268" s="1"/>
      <c r="I268" s="1"/>
    </row>
    <row r="269" spans="1:9" ht="12.75">
      <c r="A269" s="46"/>
      <c r="B269" s="46"/>
      <c r="C269" s="46"/>
      <c r="D269" s="46"/>
      <c r="E269" s="46"/>
      <c r="F269" s="1"/>
      <c r="G269" s="1"/>
      <c r="H269" s="1"/>
      <c r="I269" s="1"/>
    </row>
    <row r="270" spans="1:9" ht="12.75">
      <c r="A270" s="46"/>
      <c r="B270" s="46"/>
      <c r="C270" s="46"/>
      <c r="D270" s="46"/>
      <c r="E270" s="46"/>
      <c r="F270" s="1"/>
      <c r="G270" s="1"/>
      <c r="H270" s="1"/>
      <c r="I270" s="1"/>
    </row>
    <row r="271" spans="1:9" ht="12.75">
      <c r="A271" s="46"/>
      <c r="B271" s="46"/>
      <c r="C271" s="46"/>
      <c r="D271" s="46"/>
      <c r="E271" s="46"/>
      <c r="F271" s="1"/>
      <c r="G271" s="1"/>
      <c r="H271" s="1"/>
      <c r="I271" s="1"/>
    </row>
    <row r="272" spans="1:9" ht="12.75">
      <c r="A272" s="46"/>
      <c r="B272" s="46"/>
      <c r="C272" s="46"/>
      <c r="D272" s="46"/>
      <c r="E272" s="46"/>
      <c r="F272" s="1"/>
      <c r="G272" s="1"/>
      <c r="H272" s="1"/>
      <c r="I272" s="1"/>
    </row>
    <row r="273" spans="1:9" ht="12.75">
      <c r="A273" s="46"/>
      <c r="B273" s="46"/>
      <c r="C273" s="46"/>
      <c r="D273" s="46"/>
      <c r="E273" s="46"/>
      <c r="F273" s="1"/>
      <c r="G273" s="1"/>
      <c r="H273" s="1"/>
      <c r="I273" s="1"/>
    </row>
    <row r="274" spans="1:9" ht="12.75">
      <c r="A274" s="46"/>
      <c r="B274" s="46"/>
      <c r="C274" s="46"/>
      <c r="D274" s="46"/>
      <c r="E274" s="46"/>
      <c r="F274" s="1"/>
      <c r="G274" s="1"/>
      <c r="H274" s="1"/>
      <c r="I274" s="1"/>
    </row>
    <row r="275" spans="1:9" ht="12.75">
      <c r="A275" s="46"/>
      <c r="B275" s="46"/>
      <c r="C275" s="46"/>
      <c r="D275" s="46"/>
      <c r="E275" s="46"/>
      <c r="F275" s="1"/>
      <c r="G275" s="1"/>
      <c r="H275" s="1"/>
      <c r="I275" s="1"/>
    </row>
    <row r="276" spans="1:9" ht="12.75">
      <c r="A276" s="46"/>
      <c r="B276" s="46"/>
      <c r="C276" s="46"/>
      <c r="D276" s="46"/>
      <c r="E276" s="46"/>
      <c r="F276" s="1"/>
      <c r="G276" s="1"/>
      <c r="H276" s="1"/>
      <c r="I276" s="1"/>
    </row>
    <row r="277" spans="1:9" ht="12.75">
      <c r="A277" s="46"/>
      <c r="B277" s="46"/>
      <c r="C277" s="46"/>
      <c r="D277" s="46"/>
      <c r="E277" s="46"/>
      <c r="F277" s="1"/>
      <c r="G277" s="1"/>
      <c r="H277" s="1"/>
      <c r="I277" s="1"/>
    </row>
    <row r="278" spans="1:9" ht="12.75">
      <c r="A278" s="46"/>
      <c r="B278" s="46"/>
      <c r="C278" s="46"/>
      <c r="D278" s="46"/>
      <c r="E278" s="46"/>
      <c r="F278" s="1"/>
      <c r="G278" s="1"/>
      <c r="H278" s="1"/>
      <c r="I278" s="1"/>
    </row>
    <row r="279" spans="1:9" ht="12.75">
      <c r="A279" s="46"/>
      <c r="B279" s="46"/>
      <c r="C279" s="46"/>
      <c r="D279" s="46"/>
      <c r="E279" s="46"/>
      <c r="F279" s="1"/>
      <c r="G279" s="1"/>
      <c r="H279" s="1"/>
      <c r="I279" s="1"/>
    </row>
    <row r="280" spans="1:9" ht="12.75">
      <c r="A280" s="46"/>
      <c r="B280" s="46"/>
      <c r="C280" s="46"/>
      <c r="D280" s="46"/>
      <c r="E280" s="46"/>
      <c r="F280" s="1"/>
      <c r="G280" s="1"/>
      <c r="H280" s="1"/>
      <c r="I280" s="1"/>
    </row>
    <row r="281" spans="1:9" ht="12.75">
      <c r="A281" s="46"/>
      <c r="B281" s="46"/>
      <c r="C281" s="46"/>
      <c r="D281" s="46"/>
      <c r="E281" s="46"/>
      <c r="F281" s="1"/>
      <c r="G281" s="1"/>
      <c r="H281" s="1"/>
      <c r="I281" s="1"/>
    </row>
    <row r="282" spans="1:9" ht="12.75">
      <c r="A282" s="46"/>
      <c r="B282" s="46"/>
      <c r="C282" s="46"/>
      <c r="D282" s="46"/>
      <c r="E282" s="46"/>
      <c r="F282" s="1"/>
      <c r="G282" s="1"/>
      <c r="H282" s="1"/>
      <c r="I282" s="1"/>
    </row>
    <row r="283" spans="1:9" ht="12.75">
      <c r="A283" s="46"/>
      <c r="B283" s="46"/>
      <c r="C283" s="46"/>
      <c r="D283" s="46"/>
      <c r="E283" s="46"/>
      <c r="F283" s="1"/>
      <c r="G283" s="1"/>
      <c r="H283" s="1"/>
      <c r="I283" s="1"/>
    </row>
    <row r="284" spans="1:9" ht="12.75">
      <c r="A284" s="46"/>
      <c r="B284" s="46"/>
      <c r="C284" s="46"/>
      <c r="D284" s="46"/>
      <c r="E284" s="46"/>
      <c r="F284" s="1"/>
      <c r="G284" s="1"/>
      <c r="H284" s="1"/>
      <c r="I284" s="1"/>
    </row>
    <row r="285" spans="1:9" ht="12.75">
      <c r="A285" s="46"/>
      <c r="B285" s="46"/>
      <c r="C285" s="46"/>
      <c r="D285" s="46"/>
      <c r="E285" s="46"/>
      <c r="F285" s="1"/>
      <c r="G285" s="1"/>
      <c r="H285" s="1"/>
      <c r="I285" s="1"/>
    </row>
    <row r="286" spans="1:9" ht="12.75">
      <c r="A286" s="46"/>
      <c r="B286" s="46"/>
      <c r="C286" s="46"/>
      <c r="D286" s="46"/>
      <c r="E286" s="46"/>
      <c r="F286" s="1"/>
      <c r="G286" s="1"/>
      <c r="H286" s="1"/>
      <c r="I286" s="1"/>
    </row>
    <row r="287" spans="1:9" ht="12.75">
      <c r="A287" s="46"/>
      <c r="B287" s="46"/>
      <c r="C287" s="46"/>
      <c r="D287" s="46"/>
      <c r="E287" s="46"/>
      <c r="F287" s="1"/>
      <c r="G287" s="1"/>
      <c r="H287" s="1"/>
      <c r="I287" s="1"/>
    </row>
    <row r="288" spans="1:9" ht="12.75">
      <c r="A288" s="46"/>
      <c r="B288" s="46"/>
      <c r="C288" s="46"/>
      <c r="D288" s="46"/>
      <c r="E288" s="46"/>
      <c r="F288" s="1"/>
      <c r="G288" s="1"/>
      <c r="H288" s="1"/>
      <c r="I288" s="1"/>
    </row>
    <row r="289" spans="1:9" ht="12.75">
      <c r="A289" s="46"/>
      <c r="B289" s="46"/>
      <c r="C289" s="46"/>
      <c r="D289" s="46"/>
      <c r="E289" s="46"/>
      <c r="F289" s="1"/>
      <c r="G289" s="1"/>
      <c r="H289" s="1"/>
      <c r="I289" s="1"/>
    </row>
    <row r="290" spans="1:9" ht="12.75">
      <c r="A290" s="46"/>
      <c r="B290" s="46"/>
      <c r="C290" s="46"/>
      <c r="D290" s="46"/>
      <c r="E290" s="46"/>
      <c r="F290" s="1"/>
      <c r="G290" s="1"/>
      <c r="H290" s="1"/>
      <c r="I290" s="1"/>
    </row>
  </sheetData>
  <sheetProtection/>
  <mergeCells count="4">
    <mergeCell ref="A184:E184"/>
    <mergeCell ref="A6:I7"/>
    <mergeCell ref="B9:C9"/>
    <mergeCell ref="B10:C10"/>
  </mergeCells>
  <printOptions horizontalCentered="1"/>
  <pageMargins left="1.1811023622047245" right="0.3937007874015748" top="0.7874015748031497" bottom="0.7874015748031497" header="0.5118110236220472" footer="0.3937007874015748"/>
  <pageSetup fitToHeight="3" fitToWidth="1" horizontalDpi="600" verticalDpi="600" orientation="portrait" paperSize="9" scale="37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0"/>
  <sheetViews>
    <sheetView tabSelected="1" zoomScale="75" zoomScaleNormal="75" zoomScalePageLayoutView="0" workbookViewId="0" topLeftCell="A1">
      <selection activeCell="F1" sqref="F1"/>
    </sheetView>
  </sheetViews>
  <sheetFormatPr defaultColWidth="9.00390625" defaultRowHeight="12.75"/>
  <cols>
    <col min="1" max="1" width="7.25390625" style="23" customWidth="1"/>
    <col min="2" max="2" width="6.875" style="23" customWidth="1"/>
    <col min="3" max="3" width="5.875" style="23" customWidth="1"/>
    <col min="4" max="4" width="10.375" style="23" customWidth="1"/>
    <col min="5" max="5" width="5.00390625" style="23" hidden="1" customWidth="1"/>
    <col min="6" max="6" width="119.25390625" style="0" customWidth="1"/>
    <col min="7" max="7" width="18.625" style="0" customWidth="1"/>
    <col min="8" max="8" width="20.875" style="0" customWidth="1"/>
    <col min="9" max="9" width="17.375" style="0" customWidth="1"/>
    <col min="10" max="10" width="9.25390625" style="0" customWidth="1"/>
  </cols>
  <sheetData>
    <row r="1" spans="1:9" ht="18.75">
      <c r="A1" s="303"/>
      <c r="B1" s="303"/>
      <c r="C1" s="303"/>
      <c r="D1" s="303"/>
      <c r="E1" s="303"/>
      <c r="F1" s="2"/>
      <c r="G1" s="3"/>
      <c r="H1" s="206"/>
      <c r="I1" s="271" t="s">
        <v>238</v>
      </c>
    </row>
    <row r="2" spans="1:9" ht="18.75">
      <c r="A2" s="303"/>
      <c r="B2" s="303"/>
      <c r="C2" s="303"/>
      <c r="D2" s="303"/>
      <c r="E2" s="303"/>
      <c r="F2" s="2"/>
      <c r="G2" s="3"/>
      <c r="H2" s="206"/>
      <c r="I2" s="271" t="s">
        <v>402</v>
      </c>
    </row>
    <row r="3" spans="1:9" ht="18.75">
      <c r="A3" s="303"/>
      <c r="B3" s="303"/>
      <c r="C3" s="303"/>
      <c r="D3" s="303"/>
      <c r="E3" s="303"/>
      <c r="F3" s="2"/>
      <c r="G3" s="3"/>
      <c r="H3" s="206"/>
      <c r="I3" s="271" t="s">
        <v>401</v>
      </c>
    </row>
    <row r="4" spans="1:9" ht="18.75">
      <c r="A4" s="303"/>
      <c r="B4" s="303"/>
      <c r="C4" s="303"/>
      <c r="D4" s="303"/>
      <c r="E4" s="303"/>
      <c r="F4" s="4"/>
      <c r="G4" s="3"/>
      <c r="H4" s="207"/>
      <c r="I4" s="272" t="s">
        <v>438</v>
      </c>
    </row>
    <row r="5" spans="1:9" ht="57.75" customHeight="1">
      <c r="A5" s="285" t="s">
        <v>437</v>
      </c>
      <c r="B5" s="286"/>
      <c r="C5" s="286"/>
      <c r="D5" s="286"/>
      <c r="E5" s="286"/>
      <c r="F5" s="286"/>
      <c r="G5" s="286"/>
      <c r="H5" s="286"/>
      <c r="I5" s="286"/>
    </row>
    <row r="6" spans="1:9" ht="9.75" customHeight="1" hidden="1">
      <c r="A6" s="286"/>
      <c r="B6" s="286"/>
      <c r="C6" s="286"/>
      <c r="D6" s="286"/>
      <c r="E6" s="286"/>
      <c r="F6" s="286"/>
      <c r="G6" s="286"/>
      <c r="H6" s="286"/>
      <c r="I6" s="286"/>
    </row>
    <row r="7" spans="1:10" ht="14.25" customHeight="1">
      <c r="A7" s="304"/>
      <c r="B7" s="304"/>
      <c r="C7" s="304"/>
      <c r="D7" s="304"/>
      <c r="E7" s="304"/>
      <c r="F7" s="2"/>
      <c r="G7" s="2"/>
      <c r="H7" s="2" t="s">
        <v>435</v>
      </c>
      <c r="I7" s="2"/>
      <c r="J7" s="5"/>
    </row>
    <row r="8" spans="1:12" ht="53.25" customHeight="1">
      <c r="A8" s="299" t="s">
        <v>235</v>
      </c>
      <c r="B8" s="300"/>
      <c r="C8" s="301"/>
      <c r="D8" s="299" t="s">
        <v>236</v>
      </c>
      <c r="E8" s="301"/>
      <c r="F8" s="257" t="s">
        <v>0</v>
      </c>
      <c r="G8" s="25" t="s">
        <v>403</v>
      </c>
      <c r="H8" s="25" t="s">
        <v>177</v>
      </c>
      <c r="I8" s="25" t="s">
        <v>176</v>
      </c>
      <c r="K8" s="6"/>
      <c r="L8" s="7"/>
    </row>
    <row r="9" spans="1:12" ht="15.75" customHeight="1">
      <c r="A9" s="287">
        <v>1</v>
      </c>
      <c r="B9" s="302"/>
      <c r="C9" s="288"/>
      <c r="D9" s="287">
        <v>2</v>
      </c>
      <c r="E9" s="288"/>
      <c r="F9" s="159">
        <v>3</v>
      </c>
      <c r="G9" s="158">
        <v>4</v>
      </c>
      <c r="H9" s="158">
        <v>5</v>
      </c>
      <c r="I9" s="158">
        <v>6</v>
      </c>
      <c r="K9" s="6"/>
      <c r="L9" s="7"/>
    </row>
    <row r="10" spans="1:12" ht="22.5" customHeight="1">
      <c r="A10" s="277" t="s">
        <v>239</v>
      </c>
      <c r="B10" s="273"/>
      <c r="C10" s="273"/>
      <c r="D10" s="273"/>
      <c r="E10" s="273"/>
      <c r="F10" s="273"/>
      <c r="G10" s="273"/>
      <c r="H10" s="273"/>
      <c r="I10" s="298"/>
      <c r="K10" s="8"/>
      <c r="L10" s="9"/>
    </row>
    <row r="11" spans="1:12" ht="38.25" customHeight="1">
      <c r="A11" s="289" t="s">
        <v>240</v>
      </c>
      <c r="B11" s="294"/>
      <c r="C11" s="290"/>
      <c r="D11" s="289"/>
      <c r="E11" s="290"/>
      <c r="F11" s="202" t="s">
        <v>277</v>
      </c>
      <c r="G11" s="246">
        <f>G12</f>
        <v>983708</v>
      </c>
      <c r="H11" s="246">
        <f>H12</f>
        <v>983392.17</v>
      </c>
      <c r="I11" s="146">
        <f aca="true" t="shared" si="0" ref="I11:I60">H11/G11*100</f>
        <v>99.96789392787291</v>
      </c>
      <c r="K11" s="9"/>
      <c r="L11" s="9"/>
    </row>
    <row r="12" spans="1:12" ht="19.5" customHeight="1">
      <c r="A12" s="289" t="s">
        <v>318</v>
      </c>
      <c r="B12" s="294"/>
      <c r="C12" s="290"/>
      <c r="D12" s="179"/>
      <c r="E12" s="180"/>
      <c r="F12" s="203" t="s">
        <v>423</v>
      </c>
      <c r="G12" s="220">
        <f>G13</f>
        <v>983708</v>
      </c>
      <c r="H12" s="220">
        <f>H13</f>
        <v>983392.17</v>
      </c>
      <c r="I12" s="147">
        <f t="shared" si="0"/>
        <v>99.96789392787291</v>
      </c>
      <c r="K12" s="9"/>
      <c r="L12" s="9"/>
    </row>
    <row r="13" spans="1:12" ht="36.75" customHeight="1">
      <c r="A13" s="291" t="s">
        <v>421</v>
      </c>
      <c r="B13" s="292"/>
      <c r="C13" s="293"/>
      <c r="D13" s="179"/>
      <c r="E13" s="180"/>
      <c r="F13" s="258" t="s">
        <v>422</v>
      </c>
      <c r="G13" s="220">
        <f>G14+G18+G21</f>
        <v>983708</v>
      </c>
      <c r="H13" s="220">
        <f>H14+H18+H21</f>
        <v>983392.17</v>
      </c>
      <c r="I13" s="77">
        <f t="shared" si="0"/>
        <v>99.96789392787291</v>
      </c>
      <c r="K13" s="9"/>
      <c r="L13" s="9"/>
    </row>
    <row r="14" spans="1:12" ht="24" customHeight="1">
      <c r="A14" s="291" t="s">
        <v>407</v>
      </c>
      <c r="B14" s="292"/>
      <c r="C14" s="293"/>
      <c r="D14" s="179"/>
      <c r="E14" s="180"/>
      <c r="F14" s="162" t="s">
        <v>408</v>
      </c>
      <c r="G14" s="244">
        <f>G15</f>
        <v>34618</v>
      </c>
      <c r="H14" s="244">
        <f>H15</f>
        <v>34618</v>
      </c>
      <c r="I14" s="77">
        <f>H14/G14*100</f>
        <v>100</v>
      </c>
      <c r="K14" s="9"/>
      <c r="L14" s="9"/>
    </row>
    <row r="15" spans="1:12" ht="24" customHeight="1">
      <c r="A15" s="291"/>
      <c r="B15" s="292"/>
      <c r="C15" s="293"/>
      <c r="D15" s="29" t="s">
        <v>19</v>
      </c>
      <c r="E15" s="29"/>
      <c r="F15" s="100" t="s">
        <v>210</v>
      </c>
      <c r="G15" s="244">
        <f>G16</f>
        <v>34618</v>
      </c>
      <c r="H15" s="244">
        <f>H16</f>
        <v>34618</v>
      </c>
      <c r="I15" s="77">
        <f>H15/G15*100</f>
        <v>100</v>
      </c>
      <c r="K15" s="9"/>
      <c r="L15" s="9"/>
    </row>
    <row r="16" spans="1:12" ht="24" customHeight="1">
      <c r="A16" s="289"/>
      <c r="B16" s="294"/>
      <c r="C16" s="290"/>
      <c r="D16" s="29" t="s">
        <v>20</v>
      </c>
      <c r="E16" s="29" t="s">
        <v>6</v>
      </c>
      <c r="F16" s="100" t="s">
        <v>241</v>
      </c>
      <c r="G16" s="244">
        <v>34618</v>
      </c>
      <c r="H16" s="244">
        <v>34618</v>
      </c>
      <c r="I16" s="77">
        <f>H16/G16*100</f>
        <v>100</v>
      </c>
      <c r="K16" s="9"/>
      <c r="L16" s="9"/>
    </row>
    <row r="17" spans="1:12" ht="18.75" customHeight="1">
      <c r="A17" s="291" t="s">
        <v>317</v>
      </c>
      <c r="B17" s="292"/>
      <c r="C17" s="293"/>
      <c r="D17" s="29"/>
      <c r="E17" s="29"/>
      <c r="F17" s="162" t="s">
        <v>242</v>
      </c>
      <c r="G17" s="220">
        <f>G18</f>
        <v>905569</v>
      </c>
      <c r="H17" s="220">
        <f>H18</f>
        <v>905253.17</v>
      </c>
      <c r="I17" s="147">
        <f t="shared" si="0"/>
        <v>99.96512358528175</v>
      </c>
      <c r="K17" s="9"/>
      <c r="L17" s="9"/>
    </row>
    <row r="18" spans="1:12" ht="21.75" customHeight="1">
      <c r="A18" s="291"/>
      <c r="B18" s="292"/>
      <c r="C18" s="293"/>
      <c r="D18" s="29" t="s">
        <v>19</v>
      </c>
      <c r="E18" s="29"/>
      <c r="F18" s="100" t="s">
        <v>210</v>
      </c>
      <c r="G18" s="220">
        <f>G19</f>
        <v>905569</v>
      </c>
      <c r="H18" s="220">
        <f>H19</f>
        <v>905253.17</v>
      </c>
      <c r="I18" s="147">
        <f t="shared" si="0"/>
        <v>99.96512358528175</v>
      </c>
      <c r="K18" s="9"/>
      <c r="L18" s="9"/>
    </row>
    <row r="19" spans="1:12" ht="20.25" customHeight="1">
      <c r="A19" s="291"/>
      <c r="B19" s="292"/>
      <c r="C19" s="293"/>
      <c r="D19" s="29" t="s">
        <v>20</v>
      </c>
      <c r="E19" s="29" t="s">
        <v>6</v>
      </c>
      <c r="F19" s="100" t="s">
        <v>241</v>
      </c>
      <c r="G19" s="244">
        <v>905569</v>
      </c>
      <c r="H19" s="234">
        <v>905253.17</v>
      </c>
      <c r="I19" s="147">
        <f t="shared" si="0"/>
        <v>99.96512358528175</v>
      </c>
      <c r="K19" s="9"/>
      <c r="L19" s="9"/>
    </row>
    <row r="20" spans="1:12" ht="39" customHeight="1">
      <c r="A20" s="291" t="s">
        <v>371</v>
      </c>
      <c r="B20" s="292"/>
      <c r="C20" s="293"/>
      <c r="D20" s="29"/>
      <c r="E20" s="29"/>
      <c r="F20" s="218" t="s">
        <v>372</v>
      </c>
      <c r="G20" s="220">
        <f>G21</f>
        <v>43521</v>
      </c>
      <c r="H20" s="220">
        <f>H21</f>
        <v>43521</v>
      </c>
      <c r="I20" s="77">
        <f t="shared" si="0"/>
        <v>100</v>
      </c>
      <c r="K20" s="9"/>
      <c r="L20" s="9"/>
    </row>
    <row r="21" spans="1:12" ht="20.25" customHeight="1">
      <c r="A21" s="291"/>
      <c r="B21" s="292"/>
      <c r="C21" s="293"/>
      <c r="D21" s="30" t="s">
        <v>14</v>
      </c>
      <c r="E21" s="102" t="s">
        <v>25</v>
      </c>
      <c r="F21" s="102" t="s">
        <v>25</v>
      </c>
      <c r="G21" s="220">
        <f>G22</f>
        <v>43521</v>
      </c>
      <c r="H21" s="220">
        <f>H22</f>
        <v>43521</v>
      </c>
      <c r="I21" s="77">
        <f t="shared" si="0"/>
        <v>100</v>
      </c>
      <c r="K21" s="9"/>
      <c r="L21" s="9"/>
    </row>
    <row r="22" spans="1:12" ht="20.25" customHeight="1">
      <c r="A22" s="291"/>
      <c r="B22" s="292"/>
      <c r="C22" s="293"/>
      <c r="D22" s="30" t="s">
        <v>35</v>
      </c>
      <c r="E22" s="102" t="s">
        <v>36</v>
      </c>
      <c r="F22" s="102" t="s">
        <v>36</v>
      </c>
      <c r="G22" s="220">
        <v>43521</v>
      </c>
      <c r="H22" s="220">
        <v>43521</v>
      </c>
      <c r="I22" s="77">
        <f t="shared" si="0"/>
        <v>100</v>
      </c>
      <c r="K22" s="9"/>
      <c r="L22" s="9"/>
    </row>
    <row r="23" spans="1:12" ht="40.5" customHeight="1">
      <c r="A23" s="291"/>
      <c r="B23" s="292"/>
      <c r="C23" s="293"/>
      <c r="D23" s="29"/>
      <c r="E23" s="29"/>
      <c r="F23" s="100" t="s">
        <v>373</v>
      </c>
      <c r="G23" s="220">
        <v>43521</v>
      </c>
      <c r="H23" s="220">
        <v>43521</v>
      </c>
      <c r="I23" s="77">
        <f t="shared" si="0"/>
        <v>100</v>
      </c>
      <c r="K23" s="9"/>
      <c r="L23" s="9"/>
    </row>
    <row r="24" spans="1:12" ht="39" customHeight="1">
      <c r="A24" s="289" t="s">
        <v>243</v>
      </c>
      <c r="B24" s="294"/>
      <c r="C24" s="290"/>
      <c r="D24" s="29"/>
      <c r="E24" s="29" t="s">
        <v>8</v>
      </c>
      <c r="F24" s="163" t="s">
        <v>244</v>
      </c>
      <c r="G24" s="224">
        <f>G25+G47</f>
        <v>3077717.59</v>
      </c>
      <c r="H24" s="224">
        <f>H25+H47</f>
        <v>3034596.5999999996</v>
      </c>
      <c r="I24" s="146">
        <f t="shared" si="0"/>
        <v>98.59892960484396</v>
      </c>
      <c r="K24" s="9"/>
      <c r="L24" s="9"/>
    </row>
    <row r="25" spans="1:12" ht="18.75">
      <c r="A25" s="274" t="s">
        <v>245</v>
      </c>
      <c r="B25" s="275"/>
      <c r="C25" s="276"/>
      <c r="D25" s="29"/>
      <c r="E25" s="29"/>
      <c r="F25" s="143" t="s">
        <v>246</v>
      </c>
      <c r="G25" s="237">
        <f>G26</f>
        <v>1483418.3399999999</v>
      </c>
      <c r="H25" s="237">
        <f>H26</f>
        <v>1483418.3399999999</v>
      </c>
      <c r="I25" s="255">
        <f t="shared" si="0"/>
        <v>100</v>
      </c>
      <c r="K25" s="9"/>
      <c r="L25" s="9"/>
    </row>
    <row r="26" spans="1:12" ht="18.75">
      <c r="A26" s="291" t="s">
        <v>425</v>
      </c>
      <c r="B26" s="292"/>
      <c r="C26" s="293"/>
      <c r="D26" s="29"/>
      <c r="E26" s="29"/>
      <c r="F26" s="259" t="s">
        <v>424</v>
      </c>
      <c r="G26" s="237">
        <f>G27+G36+G39+G44</f>
        <v>1483418.3399999999</v>
      </c>
      <c r="H26" s="237">
        <f>H27+H36+H39+H44</f>
        <v>1483418.3399999999</v>
      </c>
      <c r="I26" s="255">
        <f t="shared" si="0"/>
        <v>100</v>
      </c>
      <c r="K26" s="9"/>
      <c r="L26" s="9"/>
    </row>
    <row r="27" spans="1:12" ht="18.75">
      <c r="A27" s="274" t="s">
        <v>335</v>
      </c>
      <c r="B27" s="275"/>
      <c r="C27" s="276"/>
      <c r="D27" s="29"/>
      <c r="E27" s="29"/>
      <c r="F27" s="103" t="s">
        <v>336</v>
      </c>
      <c r="G27" s="220">
        <f>G28+G30+G33</f>
        <v>489056.92</v>
      </c>
      <c r="H27" s="220">
        <f>H28+H30+H33</f>
        <v>489056.92</v>
      </c>
      <c r="I27" s="136">
        <f t="shared" si="0"/>
        <v>100</v>
      </c>
      <c r="K27" s="9"/>
      <c r="L27" s="9"/>
    </row>
    <row r="28" spans="1:12" ht="18.75">
      <c r="A28" s="274"/>
      <c r="B28" s="275"/>
      <c r="C28" s="276"/>
      <c r="D28" s="110" t="s">
        <v>337</v>
      </c>
      <c r="E28" s="29"/>
      <c r="F28" s="103" t="s">
        <v>338</v>
      </c>
      <c r="G28" s="220">
        <f>G29</f>
        <v>79180.98</v>
      </c>
      <c r="H28" s="220">
        <f>H29</f>
        <v>79180.98</v>
      </c>
      <c r="I28" s="77">
        <f t="shared" si="0"/>
        <v>100</v>
      </c>
      <c r="K28" s="9"/>
      <c r="L28" s="9"/>
    </row>
    <row r="29" spans="1:12" ht="18.75">
      <c r="A29" s="274"/>
      <c r="B29" s="275"/>
      <c r="C29" s="276"/>
      <c r="D29" s="110" t="s">
        <v>339</v>
      </c>
      <c r="E29" s="29"/>
      <c r="F29" s="103" t="s">
        <v>340</v>
      </c>
      <c r="G29" s="220">
        <v>79180.98</v>
      </c>
      <c r="H29" s="220">
        <v>79180.98</v>
      </c>
      <c r="I29" s="77">
        <f t="shared" si="0"/>
        <v>100</v>
      </c>
      <c r="K29" s="9"/>
      <c r="L29" s="9"/>
    </row>
    <row r="30" spans="1:12" ht="18.75">
      <c r="A30" s="274"/>
      <c r="B30" s="275"/>
      <c r="C30" s="276"/>
      <c r="D30" s="30" t="s">
        <v>14</v>
      </c>
      <c r="E30" s="29"/>
      <c r="F30" s="102" t="s">
        <v>25</v>
      </c>
      <c r="G30" s="220">
        <f>G31</f>
        <v>171975.5</v>
      </c>
      <c r="H30" s="220">
        <f>H31</f>
        <v>171975.5</v>
      </c>
      <c r="I30" s="77">
        <f t="shared" si="0"/>
        <v>100</v>
      </c>
      <c r="K30" s="9"/>
      <c r="L30" s="9"/>
    </row>
    <row r="31" spans="1:12" ht="18.75">
      <c r="A31" s="274"/>
      <c r="B31" s="275"/>
      <c r="C31" s="276"/>
      <c r="D31" s="30" t="s">
        <v>35</v>
      </c>
      <c r="E31" s="29"/>
      <c r="F31" s="102" t="s">
        <v>36</v>
      </c>
      <c r="G31" s="220">
        <v>171975.5</v>
      </c>
      <c r="H31" s="220">
        <v>171975.5</v>
      </c>
      <c r="I31" s="77">
        <f t="shared" si="0"/>
        <v>100</v>
      </c>
      <c r="K31" s="9"/>
      <c r="L31" s="9"/>
    </row>
    <row r="32" spans="1:12" ht="18.75">
      <c r="A32" s="274"/>
      <c r="B32" s="275"/>
      <c r="C32" s="276"/>
      <c r="D32" s="30"/>
      <c r="E32" s="29"/>
      <c r="F32" s="102" t="s">
        <v>409</v>
      </c>
      <c r="G32" s="220">
        <v>171975.5</v>
      </c>
      <c r="H32" s="220">
        <v>171975.5</v>
      </c>
      <c r="I32" s="77">
        <f t="shared" si="0"/>
        <v>100</v>
      </c>
      <c r="K32" s="9"/>
      <c r="L32" s="9"/>
    </row>
    <row r="33" spans="1:12" ht="18.75">
      <c r="A33" s="274"/>
      <c r="B33" s="275"/>
      <c r="C33" s="276"/>
      <c r="D33" s="30" t="s">
        <v>14</v>
      </c>
      <c r="E33" s="29"/>
      <c r="F33" s="102" t="s">
        <v>25</v>
      </c>
      <c r="G33" s="220">
        <f>G34</f>
        <v>237900.44</v>
      </c>
      <c r="H33" s="220">
        <f>H34</f>
        <v>237900.44</v>
      </c>
      <c r="I33" s="77">
        <f t="shared" si="0"/>
        <v>100</v>
      </c>
      <c r="K33" s="9"/>
      <c r="L33" s="9"/>
    </row>
    <row r="34" spans="1:12" ht="18.75">
      <c r="A34" s="274"/>
      <c r="B34" s="275"/>
      <c r="C34" s="276"/>
      <c r="D34" s="30" t="s">
        <v>35</v>
      </c>
      <c r="E34" s="29"/>
      <c r="F34" s="102" t="s">
        <v>36</v>
      </c>
      <c r="G34" s="220">
        <v>237900.44</v>
      </c>
      <c r="H34" s="220">
        <v>237900.44</v>
      </c>
      <c r="I34" s="77">
        <f t="shared" si="0"/>
        <v>100</v>
      </c>
      <c r="K34" s="9"/>
      <c r="L34" s="9"/>
    </row>
    <row r="35" spans="1:12" ht="18.75" customHeight="1">
      <c r="A35" s="274"/>
      <c r="B35" s="275"/>
      <c r="C35" s="276"/>
      <c r="D35" s="30"/>
      <c r="E35" s="29"/>
      <c r="F35" s="102" t="s">
        <v>410</v>
      </c>
      <c r="G35" s="220">
        <v>237900.44</v>
      </c>
      <c r="H35" s="220">
        <v>237900.44</v>
      </c>
      <c r="I35" s="77">
        <f t="shared" si="0"/>
        <v>100</v>
      </c>
      <c r="K35" s="9"/>
      <c r="L35" s="9"/>
    </row>
    <row r="36" spans="1:12" ht="18.75" customHeight="1">
      <c r="A36" s="291" t="s">
        <v>411</v>
      </c>
      <c r="B36" s="292"/>
      <c r="C36" s="293"/>
      <c r="D36" s="30"/>
      <c r="E36" s="29"/>
      <c r="F36" s="102" t="s">
        <v>412</v>
      </c>
      <c r="G36" s="220">
        <f>G37</f>
        <v>107534</v>
      </c>
      <c r="H36" s="220">
        <v>107534</v>
      </c>
      <c r="I36" s="77">
        <f t="shared" si="0"/>
        <v>100</v>
      </c>
      <c r="K36" s="9"/>
      <c r="L36" s="9"/>
    </row>
    <row r="37" spans="1:12" ht="18.75" customHeight="1">
      <c r="A37" s="274"/>
      <c r="B37" s="275"/>
      <c r="C37" s="276"/>
      <c r="D37" s="110" t="s">
        <v>19</v>
      </c>
      <c r="E37" s="100" t="s">
        <v>210</v>
      </c>
      <c r="F37" s="100" t="s">
        <v>210</v>
      </c>
      <c r="G37" s="220">
        <f>G38</f>
        <v>107534</v>
      </c>
      <c r="H37" s="220">
        <f>H38</f>
        <v>107534</v>
      </c>
      <c r="I37" s="77">
        <f t="shared" si="0"/>
        <v>100</v>
      </c>
      <c r="K37" s="9"/>
      <c r="L37" s="9"/>
    </row>
    <row r="38" spans="1:12" ht="18.75" customHeight="1">
      <c r="A38" s="274"/>
      <c r="B38" s="275"/>
      <c r="C38" s="276"/>
      <c r="D38" s="110" t="s">
        <v>20</v>
      </c>
      <c r="E38" s="100" t="s">
        <v>241</v>
      </c>
      <c r="F38" s="100" t="s">
        <v>241</v>
      </c>
      <c r="G38" s="220">
        <v>107534</v>
      </c>
      <c r="H38" s="234">
        <v>107534</v>
      </c>
      <c r="I38" s="77">
        <f t="shared" si="0"/>
        <v>100</v>
      </c>
      <c r="K38" s="9"/>
      <c r="L38" s="9"/>
    </row>
    <row r="39" spans="1:12" ht="18.75">
      <c r="A39" s="291" t="s">
        <v>316</v>
      </c>
      <c r="B39" s="292"/>
      <c r="C39" s="293"/>
      <c r="D39" s="29"/>
      <c r="E39" s="125" t="s">
        <v>21</v>
      </c>
      <c r="F39" s="102" t="s">
        <v>247</v>
      </c>
      <c r="G39" s="220">
        <f>G40+G42</f>
        <v>769944.48</v>
      </c>
      <c r="H39" s="220">
        <f>H40+H42</f>
        <v>769944.48</v>
      </c>
      <c r="I39" s="147">
        <f t="shared" si="0"/>
        <v>100</v>
      </c>
      <c r="K39" s="9"/>
      <c r="L39" s="9"/>
    </row>
    <row r="40" spans="1:12" ht="18" customHeight="1">
      <c r="A40" s="291"/>
      <c r="B40" s="292"/>
      <c r="C40" s="293"/>
      <c r="D40" s="29" t="s">
        <v>19</v>
      </c>
      <c r="E40" s="100" t="s">
        <v>210</v>
      </c>
      <c r="F40" s="100" t="s">
        <v>210</v>
      </c>
      <c r="G40" s="220">
        <f>G41</f>
        <v>583944.48</v>
      </c>
      <c r="H40" s="220">
        <f>H41</f>
        <v>583944.48</v>
      </c>
      <c r="I40" s="147">
        <f t="shared" si="0"/>
        <v>100</v>
      </c>
      <c r="K40" s="9"/>
      <c r="L40" s="9"/>
    </row>
    <row r="41" spans="1:12" ht="18" customHeight="1">
      <c r="A41" s="291"/>
      <c r="B41" s="292"/>
      <c r="C41" s="293"/>
      <c r="D41" s="29" t="s">
        <v>20</v>
      </c>
      <c r="E41" s="100" t="s">
        <v>241</v>
      </c>
      <c r="F41" s="100" t="s">
        <v>241</v>
      </c>
      <c r="G41" s="220">
        <v>583944.48</v>
      </c>
      <c r="H41" s="234">
        <v>583944.48</v>
      </c>
      <c r="I41" s="147">
        <f t="shared" si="0"/>
        <v>100</v>
      </c>
      <c r="K41" s="9"/>
      <c r="L41" s="9"/>
    </row>
    <row r="42" spans="1:12" ht="18" customHeight="1">
      <c r="A42" s="291"/>
      <c r="B42" s="292"/>
      <c r="C42" s="293"/>
      <c r="D42" s="221" t="s">
        <v>21</v>
      </c>
      <c r="E42" s="100"/>
      <c r="F42" s="218" t="s">
        <v>22</v>
      </c>
      <c r="G42" s="220">
        <v>186000</v>
      </c>
      <c r="H42" s="234">
        <v>186000</v>
      </c>
      <c r="I42" s="147">
        <f t="shared" si="0"/>
        <v>100</v>
      </c>
      <c r="K42" s="9"/>
      <c r="L42" s="9"/>
    </row>
    <row r="43" spans="1:12" ht="38.25" customHeight="1">
      <c r="A43" s="291"/>
      <c r="B43" s="292"/>
      <c r="C43" s="293"/>
      <c r="D43" s="221" t="s">
        <v>374</v>
      </c>
      <c r="E43" s="100"/>
      <c r="F43" s="218" t="s">
        <v>375</v>
      </c>
      <c r="G43" s="220">
        <v>186000</v>
      </c>
      <c r="H43" s="234">
        <v>186000</v>
      </c>
      <c r="I43" s="147">
        <f t="shared" si="0"/>
        <v>100</v>
      </c>
      <c r="K43" s="9"/>
      <c r="L43" s="9"/>
    </row>
    <row r="44" spans="1:12" ht="18" customHeight="1">
      <c r="A44" s="291" t="s">
        <v>315</v>
      </c>
      <c r="B44" s="292"/>
      <c r="C44" s="293"/>
      <c r="D44" s="29"/>
      <c r="E44" s="100"/>
      <c r="F44" s="102" t="s">
        <v>284</v>
      </c>
      <c r="G44" s="220">
        <f>G45</f>
        <v>116882.94</v>
      </c>
      <c r="H44" s="234">
        <f>H45</f>
        <v>116882.94</v>
      </c>
      <c r="I44" s="147">
        <f t="shared" si="0"/>
        <v>100</v>
      </c>
      <c r="K44" s="9"/>
      <c r="L44" s="9"/>
    </row>
    <row r="45" spans="1:12" ht="18" customHeight="1">
      <c r="A45" s="291"/>
      <c r="B45" s="292"/>
      <c r="C45" s="293"/>
      <c r="D45" s="110" t="s">
        <v>19</v>
      </c>
      <c r="E45" s="100" t="s">
        <v>210</v>
      </c>
      <c r="F45" s="100" t="s">
        <v>210</v>
      </c>
      <c r="G45" s="220">
        <f>G46</f>
        <v>116882.94</v>
      </c>
      <c r="H45" s="220">
        <f>H46</f>
        <v>116882.94</v>
      </c>
      <c r="I45" s="147">
        <f t="shared" si="0"/>
        <v>100</v>
      </c>
      <c r="K45" s="9"/>
      <c r="L45" s="9"/>
    </row>
    <row r="46" spans="1:12" ht="18" customHeight="1">
      <c r="A46" s="291"/>
      <c r="B46" s="292"/>
      <c r="C46" s="293"/>
      <c r="D46" s="110" t="s">
        <v>20</v>
      </c>
      <c r="E46" s="100" t="s">
        <v>241</v>
      </c>
      <c r="F46" s="100" t="s">
        <v>241</v>
      </c>
      <c r="G46" s="220">
        <v>116882.94</v>
      </c>
      <c r="H46" s="220">
        <v>116882.94</v>
      </c>
      <c r="I46" s="147">
        <f t="shared" si="0"/>
        <v>100</v>
      </c>
      <c r="K46" s="9"/>
      <c r="L46" s="9"/>
    </row>
    <row r="47" spans="1:12" ht="18.75">
      <c r="A47" s="291" t="s">
        <v>248</v>
      </c>
      <c r="B47" s="292"/>
      <c r="C47" s="293"/>
      <c r="D47" s="30"/>
      <c r="E47" s="29"/>
      <c r="F47" s="143" t="s">
        <v>249</v>
      </c>
      <c r="G47" s="237">
        <f>G48</f>
        <v>1594299.25</v>
      </c>
      <c r="H47" s="237">
        <f>H48</f>
        <v>1551178.26</v>
      </c>
      <c r="I47" s="255">
        <f t="shared" si="0"/>
        <v>97.29530136829707</v>
      </c>
      <c r="K47" s="9"/>
      <c r="L47" s="9"/>
    </row>
    <row r="48" spans="1:12" ht="18.75">
      <c r="A48" s="291" t="s">
        <v>427</v>
      </c>
      <c r="B48" s="292"/>
      <c r="C48" s="293"/>
      <c r="D48" s="30"/>
      <c r="E48" s="29"/>
      <c r="F48" s="258" t="s">
        <v>426</v>
      </c>
      <c r="G48" s="237">
        <f>G50+G53+G56+G59+G62+G65</f>
        <v>1594299.25</v>
      </c>
      <c r="H48" s="237">
        <f>H50+H53+H56+H59+H62+H65</f>
        <v>1551178.26</v>
      </c>
      <c r="I48" s="147">
        <f t="shared" si="0"/>
        <v>97.29530136829707</v>
      </c>
      <c r="K48" s="9"/>
      <c r="L48" s="9"/>
    </row>
    <row r="49" spans="1:12" ht="18.75">
      <c r="A49" s="291" t="s">
        <v>314</v>
      </c>
      <c r="B49" s="292"/>
      <c r="C49" s="293"/>
      <c r="D49" s="30"/>
      <c r="E49" s="29"/>
      <c r="F49" s="99" t="s">
        <v>41</v>
      </c>
      <c r="G49" s="247">
        <f>G50</f>
        <v>468023.62</v>
      </c>
      <c r="H49" s="247">
        <f>H50</f>
        <v>424902.63</v>
      </c>
      <c r="I49" s="147">
        <f t="shared" si="0"/>
        <v>90.78657825004645</v>
      </c>
      <c r="K49" s="9"/>
      <c r="L49" s="9"/>
    </row>
    <row r="50" spans="1:12" ht="18.75">
      <c r="A50" s="295"/>
      <c r="B50" s="296"/>
      <c r="C50" s="297"/>
      <c r="D50" s="29" t="s">
        <v>19</v>
      </c>
      <c r="E50" s="29"/>
      <c r="F50" s="100" t="s">
        <v>210</v>
      </c>
      <c r="G50" s="247">
        <f>G51</f>
        <v>468023.62</v>
      </c>
      <c r="H50" s="248">
        <f>H51</f>
        <v>424902.63</v>
      </c>
      <c r="I50" s="147">
        <f t="shared" si="0"/>
        <v>90.78657825004645</v>
      </c>
      <c r="K50" s="9"/>
      <c r="L50" s="9"/>
    </row>
    <row r="51" spans="1:12" ht="17.25" customHeight="1">
      <c r="A51" s="295"/>
      <c r="B51" s="296"/>
      <c r="C51" s="297"/>
      <c r="D51" s="29" t="s">
        <v>20</v>
      </c>
      <c r="E51" s="42" t="s">
        <v>19</v>
      </c>
      <c r="F51" s="100" t="s">
        <v>211</v>
      </c>
      <c r="G51" s="220">
        <v>468023.62</v>
      </c>
      <c r="H51" s="234">
        <v>424902.63</v>
      </c>
      <c r="I51" s="147">
        <f t="shared" si="0"/>
        <v>90.78657825004645</v>
      </c>
      <c r="K51" s="9"/>
      <c r="L51" s="9"/>
    </row>
    <row r="52" spans="1:12" ht="17.25" customHeight="1">
      <c r="A52" s="291" t="s">
        <v>376</v>
      </c>
      <c r="B52" s="292"/>
      <c r="C52" s="293"/>
      <c r="D52" s="29"/>
      <c r="E52" s="42"/>
      <c r="F52" s="222" t="s">
        <v>377</v>
      </c>
      <c r="G52" s="220">
        <f>G53</f>
        <v>8500</v>
      </c>
      <c r="H52" s="220">
        <f>H53</f>
        <v>8500</v>
      </c>
      <c r="I52" s="77">
        <f t="shared" si="0"/>
        <v>100</v>
      </c>
      <c r="K52" s="9"/>
      <c r="L52" s="9"/>
    </row>
    <row r="53" spans="1:12" ht="17.25" customHeight="1">
      <c r="A53" s="295"/>
      <c r="B53" s="296"/>
      <c r="C53" s="297"/>
      <c r="D53" s="29" t="s">
        <v>19</v>
      </c>
      <c r="E53" s="42"/>
      <c r="F53" s="100" t="s">
        <v>210</v>
      </c>
      <c r="G53" s="220">
        <f>G54</f>
        <v>8500</v>
      </c>
      <c r="H53" s="220">
        <f>H54</f>
        <v>8500</v>
      </c>
      <c r="I53" s="77">
        <f t="shared" si="0"/>
        <v>100</v>
      </c>
      <c r="K53" s="9"/>
      <c r="L53" s="9"/>
    </row>
    <row r="54" spans="1:12" ht="17.25" customHeight="1">
      <c r="A54" s="295"/>
      <c r="B54" s="296"/>
      <c r="C54" s="297"/>
      <c r="D54" s="29" t="s">
        <v>20</v>
      </c>
      <c r="E54" s="42"/>
      <c r="F54" s="100" t="s">
        <v>241</v>
      </c>
      <c r="G54" s="220">
        <v>8500</v>
      </c>
      <c r="H54" s="220">
        <v>8500</v>
      </c>
      <c r="I54" s="77">
        <f t="shared" si="0"/>
        <v>100</v>
      </c>
      <c r="K54" s="9"/>
      <c r="L54" s="9"/>
    </row>
    <row r="55" spans="1:12" ht="17.25" customHeight="1">
      <c r="A55" s="291" t="s">
        <v>313</v>
      </c>
      <c r="B55" s="292"/>
      <c r="C55" s="293"/>
      <c r="D55" s="42"/>
      <c r="E55" s="42" t="s">
        <v>20</v>
      </c>
      <c r="F55" s="107" t="s">
        <v>250</v>
      </c>
      <c r="G55" s="256">
        <f>G56</f>
        <v>210435.63</v>
      </c>
      <c r="H55" s="256">
        <f>H56</f>
        <v>210435.63</v>
      </c>
      <c r="I55" s="147">
        <f t="shared" si="0"/>
        <v>100</v>
      </c>
      <c r="K55" s="9"/>
      <c r="L55" s="9"/>
    </row>
    <row r="56" spans="1:12" ht="19.5" customHeight="1">
      <c r="A56" s="295"/>
      <c r="B56" s="296"/>
      <c r="C56" s="297"/>
      <c r="D56" s="29" t="s">
        <v>19</v>
      </c>
      <c r="E56" s="160" t="s">
        <v>210</v>
      </c>
      <c r="F56" s="100" t="s">
        <v>210</v>
      </c>
      <c r="G56" s="256">
        <f>G57</f>
        <v>210435.63</v>
      </c>
      <c r="H56" s="256">
        <f>H57</f>
        <v>210435.63</v>
      </c>
      <c r="I56" s="147">
        <f t="shared" si="0"/>
        <v>100</v>
      </c>
      <c r="K56" s="9"/>
      <c r="L56" s="9"/>
    </row>
    <row r="57" spans="1:12" ht="19.5" customHeight="1">
      <c r="A57" s="295"/>
      <c r="B57" s="296"/>
      <c r="C57" s="297"/>
      <c r="D57" s="29" t="s">
        <v>20</v>
      </c>
      <c r="E57" s="160" t="s">
        <v>241</v>
      </c>
      <c r="F57" s="100" t="s">
        <v>211</v>
      </c>
      <c r="G57" s="220">
        <v>210435.63</v>
      </c>
      <c r="H57" s="220">
        <v>210435.63</v>
      </c>
      <c r="I57" s="147">
        <f t="shared" si="0"/>
        <v>100</v>
      </c>
      <c r="K57" s="9"/>
      <c r="L57" s="9"/>
    </row>
    <row r="58" spans="1:12" ht="19.5" customHeight="1">
      <c r="A58" s="291" t="s">
        <v>341</v>
      </c>
      <c r="B58" s="292"/>
      <c r="C58" s="293"/>
      <c r="D58" s="29"/>
      <c r="E58" s="160"/>
      <c r="F58" s="107" t="s">
        <v>342</v>
      </c>
      <c r="G58" s="220">
        <f>G59</f>
        <v>100000</v>
      </c>
      <c r="H58" s="234">
        <f>H59</f>
        <v>100000</v>
      </c>
      <c r="I58" s="77">
        <f t="shared" si="0"/>
        <v>100</v>
      </c>
      <c r="K58" s="9"/>
      <c r="L58" s="9"/>
    </row>
    <row r="59" spans="1:12" ht="19.5" customHeight="1">
      <c r="A59" s="295"/>
      <c r="B59" s="296"/>
      <c r="C59" s="297"/>
      <c r="D59" s="109" t="s">
        <v>14</v>
      </c>
      <c r="E59" s="160"/>
      <c r="F59" s="102" t="s">
        <v>25</v>
      </c>
      <c r="G59" s="220">
        <f>G60</f>
        <v>100000</v>
      </c>
      <c r="H59" s="234">
        <f>H60</f>
        <v>100000</v>
      </c>
      <c r="I59" s="77">
        <f t="shared" si="0"/>
        <v>100</v>
      </c>
      <c r="K59" s="9"/>
      <c r="L59" s="9"/>
    </row>
    <row r="60" spans="1:12" ht="19.5" customHeight="1">
      <c r="A60" s="295"/>
      <c r="B60" s="296"/>
      <c r="C60" s="297"/>
      <c r="D60" s="109" t="s">
        <v>35</v>
      </c>
      <c r="E60" s="160"/>
      <c r="F60" s="102" t="s">
        <v>36</v>
      </c>
      <c r="G60" s="220">
        <v>100000</v>
      </c>
      <c r="H60" s="234">
        <v>100000</v>
      </c>
      <c r="I60" s="77">
        <f t="shared" si="0"/>
        <v>100</v>
      </c>
      <c r="K60" s="9"/>
      <c r="L60" s="9"/>
    </row>
    <row r="61" spans="1:12" ht="19.5" customHeight="1">
      <c r="A61" s="291" t="s">
        <v>343</v>
      </c>
      <c r="B61" s="292"/>
      <c r="C61" s="293"/>
      <c r="D61" s="29"/>
      <c r="E61" s="160"/>
      <c r="F61" s="107" t="s">
        <v>344</v>
      </c>
      <c r="G61" s="220">
        <f>G62</f>
        <v>334540</v>
      </c>
      <c r="H61" s="234">
        <f>H62</f>
        <v>334540</v>
      </c>
      <c r="I61" s="77">
        <f aca="true" t="shared" si="1" ref="I61:I66">H61/G61*100</f>
        <v>100</v>
      </c>
      <c r="K61" s="9"/>
      <c r="L61" s="9"/>
    </row>
    <row r="62" spans="1:12" ht="19.5" customHeight="1">
      <c r="A62" s="295"/>
      <c r="B62" s="296"/>
      <c r="C62" s="297"/>
      <c r="D62" s="110" t="s">
        <v>19</v>
      </c>
      <c r="E62" s="160"/>
      <c r="F62" s="107" t="s">
        <v>210</v>
      </c>
      <c r="G62" s="220">
        <f>G63</f>
        <v>334540</v>
      </c>
      <c r="H62" s="234">
        <f>H63</f>
        <v>334540</v>
      </c>
      <c r="I62" s="77">
        <f t="shared" si="1"/>
        <v>100</v>
      </c>
      <c r="K62" s="9"/>
      <c r="L62" s="9"/>
    </row>
    <row r="63" spans="1:12" ht="19.5" customHeight="1">
      <c r="A63" s="295"/>
      <c r="B63" s="296"/>
      <c r="C63" s="297"/>
      <c r="D63" s="110" t="s">
        <v>20</v>
      </c>
      <c r="E63" s="160"/>
      <c r="F63" s="107" t="s">
        <v>241</v>
      </c>
      <c r="G63" s="220">
        <v>334540</v>
      </c>
      <c r="H63" s="234">
        <v>334540</v>
      </c>
      <c r="I63" s="77">
        <f t="shared" si="1"/>
        <v>100</v>
      </c>
      <c r="K63" s="9"/>
      <c r="L63" s="9"/>
    </row>
    <row r="64" spans="1:12" ht="19.5" customHeight="1">
      <c r="A64" s="291" t="s">
        <v>345</v>
      </c>
      <c r="B64" s="292"/>
      <c r="C64" s="293"/>
      <c r="D64" s="29"/>
      <c r="E64" s="160"/>
      <c r="F64" s="107" t="s">
        <v>346</v>
      </c>
      <c r="G64" s="220">
        <f>G65</f>
        <v>472800</v>
      </c>
      <c r="H64" s="234">
        <f>H65</f>
        <v>472800</v>
      </c>
      <c r="I64" s="77">
        <f t="shared" si="1"/>
        <v>100</v>
      </c>
      <c r="K64" s="9"/>
      <c r="L64" s="9"/>
    </row>
    <row r="65" spans="1:12" ht="19.5" customHeight="1">
      <c r="A65" s="295"/>
      <c r="B65" s="296"/>
      <c r="C65" s="297"/>
      <c r="D65" s="110" t="s">
        <v>19</v>
      </c>
      <c r="E65" s="160"/>
      <c r="F65" s="107" t="s">
        <v>210</v>
      </c>
      <c r="G65" s="220">
        <f>G66</f>
        <v>472800</v>
      </c>
      <c r="H65" s="234">
        <f>H66</f>
        <v>472800</v>
      </c>
      <c r="I65" s="77">
        <f t="shared" si="1"/>
        <v>100</v>
      </c>
      <c r="K65" s="9"/>
      <c r="L65" s="9"/>
    </row>
    <row r="66" spans="1:12" ht="19.5" customHeight="1">
      <c r="A66" s="295"/>
      <c r="B66" s="296"/>
      <c r="C66" s="297"/>
      <c r="D66" s="110" t="s">
        <v>20</v>
      </c>
      <c r="E66" s="160"/>
      <c r="F66" s="107" t="s">
        <v>241</v>
      </c>
      <c r="G66" s="220">
        <v>472800</v>
      </c>
      <c r="H66" s="234">
        <v>472800</v>
      </c>
      <c r="I66" s="77">
        <f t="shared" si="1"/>
        <v>100</v>
      </c>
      <c r="K66" s="9"/>
      <c r="L66" s="9"/>
    </row>
    <row r="67" spans="1:12" ht="21.75" customHeight="1">
      <c r="A67" s="289" t="s">
        <v>251</v>
      </c>
      <c r="B67" s="294"/>
      <c r="C67" s="290"/>
      <c r="D67" s="29"/>
      <c r="E67" s="109" t="s">
        <v>35</v>
      </c>
      <c r="F67" s="164" t="s">
        <v>252</v>
      </c>
      <c r="G67" s="260">
        <f>G68+G91</f>
        <v>5782353.32</v>
      </c>
      <c r="H67" s="260">
        <f>H68+H91</f>
        <v>5772437.720000001</v>
      </c>
      <c r="I67" s="146">
        <f aca="true" t="shared" si="2" ref="I67:I87">H67/G67*100</f>
        <v>99.82851964500848</v>
      </c>
      <c r="K67" s="9"/>
      <c r="L67" s="9"/>
    </row>
    <row r="68" spans="1:12" ht="20.25" customHeight="1">
      <c r="A68" s="291" t="s">
        <v>253</v>
      </c>
      <c r="B68" s="292"/>
      <c r="C68" s="293"/>
      <c r="D68" s="29"/>
      <c r="E68" s="110"/>
      <c r="F68" s="165" t="s">
        <v>254</v>
      </c>
      <c r="G68" s="261">
        <f>G69</f>
        <v>5116809.4</v>
      </c>
      <c r="H68" s="261">
        <f>H69</f>
        <v>5107994.2</v>
      </c>
      <c r="I68" s="255">
        <f t="shared" si="2"/>
        <v>99.82772076677313</v>
      </c>
      <c r="K68" s="9"/>
      <c r="L68" s="9"/>
    </row>
    <row r="69" spans="1:12" ht="20.25" customHeight="1">
      <c r="A69" s="291" t="s">
        <v>419</v>
      </c>
      <c r="B69" s="292"/>
      <c r="C69" s="293"/>
      <c r="D69" s="29"/>
      <c r="E69" s="110"/>
      <c r="F69" s="258" t="s">
        <v>428</v>
      </c>
      <c r="G69" s="261">
        <f>G70+G77+G80+G85+G88</f>
        <v>5116809.4</v>
      </c>
      <c r="H69" s="261">
        <f>H70+H77+H80+H85+H88</f>
        <v>5107994.2</v>
      </c>
      <c r="I69" s="255">
        <f>H69/G69*100</f>
        <v>99.82772076677313</v>
      </c>
      <c r="K69" s="9"/>
      <c r="L69" s="9"/>
    </row>
    <row r="70" spans="1:12" ht="20.25" customHeight="1">
      <c r="A70" s="291" t="s">
        <v>312</v>
      </c>
      <c r="B70" s="292"/>
      <c r="C70" s="293"/>
      <c r="D70" s="29"/>
      <c r="E70" s="109" t="s">
        <v>14</v>
      </c>
      <c r="F70" s="103" t="s">
        <v>255</v>
      </c>
      <c r="G70" s="238">
        <f>G71+G73+G75</f>
        <v>4054215.08</v>
      </c>
      <c r="H70" s="238">
        <f>H71+H73+H75</f>
        <v>4045399.8800000004</v>
      </c>
      <c r="I70" s="147">
        <f t="shared" si="2"/>
        <v>99.78256703637935</v>
      </c>
      <c r="K70" s="10"/>
      <c r="L70" s="11"/>
    </row>
    <row r="71" spans="1:12" ht="16.5" customHeight="1">
      <c r="A71" s="295"/>
      <c r="B71" s="296"/>
      <c r="C71" s="297"/>
      <c r="D71" s="30" t="s">
        <v>6</v>
      </c>
      <c r="E71" s="109" t="s">
        <v>35</v>
      </c>
      <c r="F71" s="99" t="s">
        <v>256</v>
      </c>
      <c r="G71" s="238">
        <f>G72</f>
        <v>2709068.18</v>
      </c>
      <c r="H71" s="238">
        <f>H72</f>
        <v>2709068.18</v>
      </c>
      <c r="I71" s="147">
        <f t="shared" si="2"/>
        <v>100</v>
      </c>
      <c r="K71" s="10"/>
      <c r="L71" s="11"/>
    </row>
    <row r="72" spans="1:12" ht="18.75" customHeight="1">
      <c r="A72" s="329"/>
      <c r="B72" s="330"/>
      <c r="C72" s="331"/>
      <c r="D72" s="29" t="s">
        <v>27</v>
      </c>
      <c r="E72" s="29"/>
      <c r="F72" s="100" t="s">
        <v>28</v>
      </c>
      <c r="G72" s="233">
        <v>2709068.18</v>
      </c>
      <c r="H72" s="233">
        <v>2709068.18</v>
      </c>
      <c r="I72" s="147">
        <f t="shared" si="2"/>
        <v>100</v>
      </c>
      <c r="K72" s="9"/>
      <c r="L72" s="9"/>
    </row>
    <row r="73" spans="1:12" ht="16.5" customHeight="1">
      <c r="A73" s="295"/>
      <c r="B73" s="296"/>
      <c r="C73" s="297"/>
      <c r="D73" s="29" t="s">
        <v>19</v>
      </c>
      <c r="E73" s="29"/>
      <c r="F73" s="100" t="s">
        <v>210</v>
      </c>
      <c r="G73" s="220">
        <f>G74</f>
        <v>1320130.7</v>
      </c>
      <c r="H73" s="220">
        <f>H74</f>
        <v>1311315.5</v>
      </c>
      <c r="I73" s="147">
        <f t="shared" si="2"/>
        <v>99.33224793575364</v>
      </c>
      <c r="K73" s="9"/>
      <c r="L73" s="9"/>
    </row>
    <row r="74" spans="1:12" ht="18.75">
      <c r="A74" s="295"/>
      <c r="B74" s="296"/>
      <c r="C74" s="297"/>
      <c r="D74" s="29" t="s">
        <v>20</v>
      </c>
      <c r="E74" s="29"/>
      <c r="F74" s="100" t="s">
        <v>241</v>
      </c>
      <c r="G74" s="233">
        <v>1320130.7</v>
      </c>
      <c r="H74" s="234">
        <v>1311315.5</v>
      </c>
      <c r="I74" s="147">
        <f t="shared" si="2"/>
        <v>99.33224793575364</v>
      </c>
      <c r="K74" s="9"/>
      <c r="L74" s="9"/>
    </row>
    <row r="75" spans="1:12" ht="18.75" customHeight="1">
      <c r="A75" s="295"/>
      <c r="B75" s="296"/>
      <c r="C75" s="297"/>
      <c r="D75" s="32" t="s">
        <v>21</v>
      </c>
      <c r="E75" s="29" t="s">
        <v>19</v>
      </c>
      <c r="F75" s="166" t="s">
        <v>22</v>
      </c>
      <c r="G75" s="247">
        <f>G76</f>
        <v>25016.2</v>
      </c>
      <c r="H75" s="247">
        <f>H76</f>
        <v>25016.2</v>
      </c>
      <c r="I75" s="147">
        <f t="shared" si="2"/>
        <v>100</v>
      </c>
      <c r="K75" s="9"/>
      <c r="L75" s="9"/>
    </row>
    <row r="76" spans="1:12" ht="18.75" customHeight="1">
      <c r="A76" s="295"/>
      <c r="B76" s="296"/>
      <c r="C76" s="297"/>
      <c r="D76" s="32" t="s">
        <v>23</v>
      </c>
      <c r="E76" s="29" t="s">
        <v>20</v>
      </c>
      <c r="F76" s="101" t="s">
        <v>212</v>
      </c>
      <c r="G76" s="233">
        <v>25016.2</v>
      </c>
      <c r="H76" s="233">
        <v>25016.2</v>
      </c>
      <c r="I76" s="147">
        <f t="shared" si="2"/>
        <v>100</v>
      </c>
      <c r="K76" s="9"/>
      <c r="L76" s="9"/>
    </row>
    <row r="77" spans="1:12" ht="39" customHeight="1">
      <c r="A77" s="291" t="s">
        <v>413</v>
      </c>
      <c r="B77" s="292"/>
      <c r="C77" s="293"/>
      <c r="D77" s="32"/>
      <c r="E77" s="29"/>
      <c r="F77" s="101" t="s">
        <v>414</v>
      </c>
      <c r="G77" s="220">
        <f>G78</f>
        <v>45097.71</v>
      </c>
      <c r="H77" s="220">
        <f>H78</f>
        <v>45097.71</v>
      </c>
      <c r="I77" s="77">
        <f>H77/G77*100</f>
        <v>100</v>
      </c>
      <c r="K77" s="9"/>
      <c r="L77" s="9"/>
    </row>
    <row r="78" spans="1:12" ht="18.75" customHeight="1">
      <c r="A78" s="295"/>
      <c r="B78" s="296"/>
      <c r="C78" s="297"/>
      <c r="D78" s="110" t="s">
        <v>19</v>
      </c>
      <c r="E78" s="100" t="s">
        <v>210</v>
      </c>
      <c r="F78" s="100" t="s">
        <v>210</v>
      </c>
      <c r="G78" s="233">
        <f>G79</f>
        <v>45097.71</v>
      </c>
      <c r="H78" s="233">
        <f>H79</f>
        <v>45097.71</v>
      </c>
      <c r="I78" s="77">
        <f>H78/G78*100</f>
        <v>100</v>
      </c>
      <c r="K78" s="9"/>
      <c r="L78" s="9"/>
    </row>
    <row r="79" spans="1:12" ht="18.75" customHeight="1">
      <c r="A79" s="295"/>
      <c r="B79" s="296"/>
      <c r="C79" s="297"/>
      <c r="D79" s="110" t="s">
        <v>20</v>
      </c>
      <c r="E79" s="100" t="s">
        <v>241</v>
      </c>
      <c r="F79" s="100" t="s">
        <v>241</v>
      </c>
      <c r="G79" s="233">
        <v>45097.71</v>
      </c>
      <c r="H79" s="234">
        <v>45097.71</v>
      </c>
      <c r="I79" s="77">
        <f>H79/G79*100</f>
        <v>100</v>
      </c>
      <c r="K79" s="9"/>
      <c r="L79" s="9"/>
    </row>
    <row r="80" spans="1:12" ht="18.75" customHeight="1">
      <c r="A80" s="291" t="s">
        <v>382</v>
      </c>
      <c r="B80" s="292"/>
      <c r="C80" s="293"/>
      <c r="D80" s="32"/>
      <c r="E80" s="29"/>
      <c r="F80" s="225" t="s">
        <v>383</v>
      </c>
      <c r="G80" s="220">
        <f>G81+G83</f>
        <v>8846.61</v>
      </c>
      <c r="H80" s="220">
        <f>H81+H83</f>
        <v>8846.61</v>
      </c>
      <c r="I80" s="77">
        <f t="shared" si="2"/>
        <v>100</v>
      </c>
      <c r="K80" s="9"/>
      <c r="L80" s="9"/>
    </row>
    <row r="81" spans="1:12" ht="18.75" customHeight="1">
      <c r="A81" s="295"/>
      <c r="B81" s="296"/>
      <c r="C81" s="297"/>
      <c r="D81" s="29" t="s">
        <v>6</v>
      </c>
      <c r="E81" s="226" t="s">
        <v>256</v>
      </c>
      <c r="F81" s="226" t="s">
        <v>256</v>
      </c>
      <c r="G81" s="220">
        <f>G82</f>
        <v>8576.61</v>
      </c>
      <c r="H81" s="220">
        <f>H82</f>
        <v>8576.61</v>
      </c>
      <c r="I81" s="77">
        <f t="shared" si="2"/>
        <v>100</v>
      </c>
      <c r="K81" s="9"/>
      <c r="L81" s="9"/>
    </row>
    <row r="82" spans="1:12" ht="18.75" customHeight="1">
      <c r="A82" s="295"/>
      <c r="B82" s="296"/>
      <c r="C82" s="297"/>
      <c r="D82" s="29" t="s">
        <v>27</v>
      </c>
      <c r="E82" s="225" t="s">
        <v>28</v>
      </c>
      <c r="F82" s="225" t="s">
        <v>28</v>
      </c>
      <c r="G82" s="220">
        <v>8576.61</v>
      </c>
      <c r="H82" s="220">
        <v>8576.61</v>
      </c>
      <c r="I82" s="77">
        <f t="shared" si="2"/>
        <v>100</v>
      </c>
      <c r="K82" s="9"/>
      <c r="L82" s="9"/>
    </row>
    <row r="83" spans="1:12" ht="18.75" customHeight="1">
      <c r="A83" s="295"/>
      <c r="B83" s="296"/>
      <c r="C83" s="297"/>
      <c r="D83" s="29" t="s">
        <v>19</v>
      </c>
      <c r="E83" s="29"/>
      <c r="F83" s="100" t="s">
        <v>210</v>
      </c>
      <c r="G83" s="220">
        <f>G84</f>
        <v>270</v>
      </c>
      <c r="H83" s="220">
        <f>H84</f>
        <v>270</v>
      </c>
      <c r="I83" s="77">
        <f t="shared" si="2"/>
        <v>100</v>
      </c>
      <c r="K83" s="9"/>
      <c r="L83" s="9"/>
    </row>
    <row r="84" spans="1:12" ht="18.75" customHeight="1">
      <c r="A84" s="295"/>
      <c r="B84" s="296"/>
      <c r="C84" s="297"/>
      <c r="D84" s="29" t="s">
        <v>20</v>
      </c>
      <c r="E84" s="29"/>
      <c r="F84" s="100" t="s">
        <v>241</v>
      </c>
      <c r="G84" s="220">
        <v>270</v>
      </c>
      <c r="H84" s="220">
        <v>270</v>
      </c>
      <c r="I84" s="77">
        <f t="shared" si="2"/>
        <v>100</v>
      </c>
      <c r="K84" s="9"/>
      <c r="L84" s="9"/>
    </row>
    <row r="85" spans="1:12" ht="18.75" customHeight="1">
      <c r="A85" s="291" t="s">
        <v>384</v>
      </c>
      <c r="B85" s="292"/>
      <c r="C85" s="293"/>
      <c r="D85" s="29"/>
      <c r="E85" s="29"/>
      <c r="F85" s="102" t="s">
        <v>385</v>
      </c>
      <c r="G85" s="220">
        <f>G86</f>
        <v>1000000</v>
      </c>
      <c r="H85" s="220">
        <f>H86</f>
        <v>1000000</v>
      </c>
      <c r="I85" s="77">
        <f t="shared" si="2"/>
        <v>100</v>
      </c>
      <c r="K85" s="9"/>
      <c r="L85" s="9"/>
    </row>
    <row r="86" spans="1:12" ht="18.75" customHeight="1">
      <c r="A86" s="295"/>
      <c r="B86" s="296"/>
      <c r="C86" s="297"/>
      <c r="D86" s="29" t="s">
        <v>19</v>
      </c>
      <c r="E86" s="29"/>
      <c r="F86" s="100" t="s">
        <v>210</v>
      </c>
      <c r="G86" s="220">
        <f>G87</f>
        <v>1000000</v>
      </c>
      <c r="H86" s="220">
        <f>H87</f>
        <v>1000000</v>
      </c>
      <c r="I86" s="77">
        <f t="shared" si="2"/>
        <v>100</v>
      </c>
      <c r="K86" s="9"/>
      <c r="L86" s="9"/>
    </row>
    <row r="87" spans="1:12" ht="18.75" customHeight="1">
      <c r="A87" s="295"/>
      <c r="B87" s="296"/>
      <c r="C87" s="297"/>
      <c r="D87" s="29" t="s">
        <v>20</v>
      </c>
      <c r="E87" s="29"/>
      <c r="F87" s="100" t="s">
        <v>241</v>
      </c>
      <c r="G87" s="220">
        <v>1000000</v>
      </c>
      <c r="H87" s="220">
        <v>1000000</v>
      </c>
      <c r="I87" s="77">
        <f t="shared" si="2"/>
        <v>100</v>
      </c>
      <c r="K87" s="9"/>
      <c r="L87" s="9"/>
    </row>
    <row r="88" spans="1:12" ht="37.5">
      <c r="A88" s="291" t="s">
        <v>347</v>
      </c>
      <c r="B88" s="292"/>
      <c r="C88" s="293"/>
      <c r="D88" s="29"/>
      <c r="E88" s="110"/>
      <c r="F88" s="100" t="s">
        <v>348</v>
      </c>
      <c r="G88" s="233">
        <v>8650</v>
      </c>
      <c r="H88" s="233">
        <v>8650</v>
      </c>
      <c r="I88" s="147">
        <f>H88/G88*100</f>
        <v>100</v>
      </c>
      <c r="K88" s="9"/>
      <c r="L88" s="9"/>
    </row>
    <row r="89" spans="1:12" ht="18.75">
      <c r="A89" s="295"/>
      <c r="B89" s="296"/>
      <c r="C89" s="297"/>
      <c r="D89" s="110" t="s">
        <v>14</v>
      </c>
      <c r="E89" s="110"/>
      <c r="F89" s="100" t="s">
        <v>25</v>
      </c>
      <c r="G89" s="233">
        <v>8650</v>
      </c>
      <c r="H89" s="233">
        <v>8650</v>
      </c>
      <c r="I89" s="147">
        <f>H89/G89*100</f>
        <v>100</v>
      </c>
      <c r="K89" s="9"/>
      <c r="L89" s="9"/>
    </row>
    <row r="90" spans="1:12" ht="21.75" customHeight="1">
      <c r="A90" s="295"/>
      <c r="B90" s="296"/>
      <c r="C90" s="297"/>
      <c r="D90" s="110" t="s">
        <v>35</v>
      </c>
      <c r="E90" s="114"/>
      <c r="F90" s="100" t="s">
        <v>36</v>
      </c>
      <c r="G90" s="233">
        <v>8650</v>
      </c>
      <c r="H90" s="233">
        <v>8650</v>
      </c>
      <c r="I90" s="147">
        <f>H90/G90*100</f>
        <v>100</v>
      </c>
      <c r="K90" s="9"/>
      <c r="L90" s="9"/>
    </row>
    <row r="91" spans="1:12" ht="21.75" customHeight="1">
      <c r="A91" s="291" t="s">
        <v>430</v>
      </c>
      <c r="B91" s="292"/>
      <c r="C91" s="293"/>
      <c r="D91" s="110"/>
      <c r="E91" s="114"/>
      <c r="F91" s="258" t="s">
        <v>429</v>
      </c>
      <c r="G91" s="233">
        <f>G92+G95</f>
        <v>665543.92</v>
      </c>
      <c r="H91" s="233">
        <f>H92+H95</f>
        <v>664443.52</v>
      </c>
      <c r="I91" s="147">
        <v>100</v>
      </c>
      <c r="K91" s="9"/>
      <c r="L91" s="9"/>
    </row>
    <row r="92" spans="1:12" ht="18.75" customHeight="1">
      <c r="A92" s="291" t="s">
        <v>321</v>
      </c>
      <c r="B92" s="292"/>
      <c r="C92" s="293"/>
      <c r="D92" s="29"/>
      <c r="E92" s="110"/>
      <c r="F92" s="205" t="s">
        <v>320</v>
      </c>
      <c r="G92" s="233">
        <f>G93</f>
        <v>122291.92</v>
      </c>
      <c r="H92" s="233">
        <f>H93</f>
        <v>121191.52</v>
      </c>
      <c r="I92" s="147">
        <v>100</v>
      </c>
      <c r="K92" s="9"/>
      <c r="L92" s="9"/>
    </row>
    <row r="93" spans="1:12" ht="18.75" customHeight="1">
      <c r="A93" s="295"/>
      <c r="B93" s="296"/>
      <c r="C93" s="297"/>
      <c r="D93" s="29" t="s">
        <v>19</v>
      </c>
      <c r="E93" s="110"/>
      <c r="F93" s="100" t="s">
        <v>210</v>
      </c>
      <c r="G93" s="233">
        <f>G94</f>
        <v>122291.92</v>
      </c>
      <c r="H93" s="233">
        <f>H94</f>
        <v>121191.52</v>
      </c>
      <c r="I93" s="147">
        <v>100</v>
      </c>
      <c r="K93" s="9"/>
      <c r="L93" s="9"/>
    </row>
    <row r="94" spans="1:12" ht="18.75" customHeight="1">
      <c r="A94" s="295"/>
      <c r="B94" s="296"/>
      <c r="C94" s="297"/>
      <c r="D94" s="29" t="s">
        <v>20</v>
      </c>
      <c r="E94" s="110"/>
      <c r="F94" s="100" t="s">
        <v>241</v>
      </c>
      <c r="G94" s="233">
        <v>122291.92</v>
      </c>
      <c r="H94" s="233">
        <v>121191.52</v>
      </c>
      <c r="I94" s="147">
        <v>100</v>
      </c>
      <c r="K94" s="9"/>
      <c r="L94" s="9"/>
    </row>
    <row r="95" spans="1:12" ht="58.5" customHeight="1">
      <c r="A95" s="291" t="s">
        <v>415</v>
      </c>
      <c r="B95" s="292"/>
      <c r="C95" s="293"/>
      <c r="D95" s="29"/>
      <c r="E95" s="110"/>
      <c r="F95" s="103" t="s">
        <v>416</v>
      </c>
      <c r="G95" s="233">
        <f>G96</f>
        <v>543252</v>
      </c>
      <c r="H95" s="233">
        <f>H96</f>
        <v>543252</v>
      </c>
      <c r="I95" s="77">
        <f>H95/G95*100</f>
        <v>100</v>
      </c>
      <c r="K95" s="9"/>
      <c r="L95" s="9"/>
    </row>
    <row r="96" spans="1:12" ht="18.75" customHeight="1">
      <c r="A96" s="295"/>
      <c r="B96" s="296"/>
      <c r="C96" s="297"/>
      <c r="D96" s="110" t="s">
        <v>14</v>
      </c>
      <c r="E96" s="110"/>
      <c r="F96" s="100" t="s">
        <v>25</v>
      </c>
      <c r="G96" s="233">
        <f>G97</f>
        <v>543252</v>
      </c>
      <c r="H96" s="233">
        <f>H97</f>
        <v>543252</v>
      </c>
      <c r="I96" s="77">
        <f>H96/G96*100</f>
        <v>100</v>
      </c>
      <c r="K96" s="9"/>
      <c r="L96" s="9"/>
    </row>
    <row r="97" spans="1:12" ht="24.75" customHeight="1">
      <c r="A97" s="295"/>
      <c r="B97" s="296"/>
      <c r="C97" s="297"/>
      <c r="D97" s="110" t="s">
        <v>35</v>
      </c>
      <c r="E97" s="110"/>
      <c r="F97" s="100" t="s">
        <v>36</v>
      </c>
      <c r="G97" s="233">
        <v>543252</v>
      </c>
      <c r="H97" s="233">
        <v>543252</v>
      </c>
      <c r="I97" s="77">
        <f>H97/G97*100</f>
        <v>100</v>
      </c>
      <c r="K97" s="9"/>
      <c r="L97" s="9"/>
    </row>
    <row r="98" spans="1:12" ht="18.75" customHeight="1">
      <c r="A98" s="324" t="s">
        <v>266</v>
      </c>
      <c r="B98" s="325"/>
      <c r="C98" s="325"/>
      <c r="D98" s="325"/>
      <c r="E98" s="325"/>
      <c r="F98" s="326"/>
      <c r="G98" s="260">
        <f>G11+G24+G67</f>
        <v>9843778.91</v>
      </c>
      <c r="H98" s="260">
        <f>H11+H24+H67</f>
        <v>9790426.49</v>
      </c>
      <c r="I98" s="146">
        <f>H98/G98*100</f>
        <v>99.45800875367283</v>
      </c>
      <c r="K98" s="10"/>
      <c r="L98" s="11"/>
    </row>
    <row r="99" spans="1:12" ht="24" customHeight="1">
      <c r="A99" s="308" t="s">
        <v>267</v>
      </c>
      <c r="B99" s="327"/>
      <c r="C99" s="327"/>
      <c r="D99" s="327"/>
      <c r="E99" s="327"/>
      <c r="F99" s="327"/>
      <c r="G99" s="327"/>
      <c r="H99" s="327"/>
      <c r="I99" s="328"/>
      <c r="K99" s="10"/>
      <c r="L99" s="11"/>
    </row>
    <row r="100" spans="1:12" ht="17.25" customHeight="1">
      <c r="A100" s="305" t="s">
        <v>257</v>
      </c>
      <c r="B100" s="306"/>
      <c r="C100" s="307"/>
      <c r="D100" s="169"/>
      <c r="E100" s="9"/>
      <c r="F100" s="99" t="s">
        <v>258</v>
      </c>
      <c r="G100" s="262">
        <f>G101+G104+G111+G114+G117+G120+G123+G126</f>
        <v>2586163.5500000003</v>
      </c>
      <c r="H100" s="262">
        <f>H101+H104+H111+H114+H117+H120+H123+H126</f>
        <v>2586163.5500000003</v>
      </c>
      <c r="I100" s="147">
        <f>H100/G100*100</f>
        <v>100</v>
      </c>
      <c r="K100" s="10"/>
      <c r="L100" s="11"/>
    </row>
    <row r="101" spans="1:12" ht="17.25" customHeight="1">
      <c r="A101" s="305" t="s">
        <v>273</v>
      </c>
      <c r="B101" s="306"/>
      <c r="C101" s="307"/>
      <c r="D101" s="169"/>
      <c r="E101" s="9"/>
      <c r="F101" s="135" t="s">
        <v>5</v>
      </c>
      <c r="G101" s="262">
        <f>G102</f>
        <v>588802.93</v>
      </c>
      <c r="H101" s="262">
        <f>H102</f>
        <v>588802.93</v>
      </c>
      <c r="I101" s="147">
        <f>H101/G101*100</f>
        <v>100</v>
      </c>
      <c r="K101" s="10"/>
      <c r="L101" s="11"/>
    </row>
    <row r="102" spans="1:12" ht="56.25" customHeight="1">
      <c r="A102" s="308"/>
      <c r="B102" s="309"/>
      <c r="C102" s="310"/>
      <c r="D102" s="30" t="s">
        <v>6</v>
      </c>
      <c r="E102" s="30" t="s">
        <v>6</v>
      </c>
      <c r="F102" s="99" t="s">
        <v>256</v>
      </c>
      <c r="G102" s="263">
        <f>G103</f>
        <v>588802.93</v>
      </c>
      <c r="H102" s="263">
        <f>H103</f>
        <v>588802.93</v>
      </c>
      <c r="I102" s="147">
        <f>H102/G102*100</f>
        <v>100</v>
      </c>
      <c r="K102" s="10"/>
      <c r="L102" s="11"/>
    </row>
    <row r="103" spans="1:12" ht="18.75" customHeight="1">
      <c r="A103" s="308"/>
      <c r="B103" s="309"/>
      <c r="C103" s="310"/>
      <c r="D103" s="29" t="s">
        <v>8</v>
      </c>
      <c r="E103" s="100" t="s">
        <v>259</v>
      </c>
      <c r="F103" s="100" t="s">
        <v>259</v>
      </c>
      <c r="G103" s="220">
        <v>588802.93</v>
      </c>
      <c r="H103" s="234">
        <v>588802.93</v>
      </c>
      <c r="I103" s="147">
        <f>H103/G103*100</f>
        <v>100</v>
      </c>
      <c r="K103" s="10"/>
      <c r="L103" s="11"/>
    </row>
    <row r="104" spans="1:12" ht="17.25" customHeight="1">
      <c r="A104" s="305" t="s">
        <v>274</v>
      </c>
      <c r="B104" s="306"/>
      <c r="C104" s="307"/>
      <c r="D104" s="169"/>
      <c r="E104" s="9"/>
      <c r="F104" s="137" t="s">
        <v>268</v>
      </c>
      <c r="G104" s="262">
        <f>G105+G107+G109</f>
        <v>1742324.12</v>
      </c>
      <c r="H104" s="262">
        <f>H105+H107+H109</f>
        <v>1742324.12</v>
      </c>
      <c r="I104" s="147">
        <f>H104/G104*100</f>
        <v>100</v>
      </c>
      <c r="K104" s="10"/>
      <c r="L104" s="11"/>
    </row>
    <row r="105" spans="1:12" ht="17.25" customHeight="1">
      <c r="A105" s="308"/>
      <c r="B105" s="309"/>
      <c r="C105" s="310"/>
      <c r="D105" s="30" t="s">
        <v>6</v>
      </c>
      <c r="E105" s="9"/>
      <c r="F105" s="99" t="s">
        <v>256</v>
      </c>
      <c r="G105" s="262">
        <f>G106</f>
        <v>1380812.44</v>
      </c>
      <c r="H105" s="262">
        <f>H106</f>
        <v>1380812.44</v>
      </c>
      <c r="I105" s="147">
        <f aca="true" t="shared" si="3" ref="I105:I111">H105/G105*100</f>
        <v>100</v>
      </c>
      <c r="K105" s="10"/>
      <c r="L105" s="11"/>
    </row>
    <row r="106" spans="1:12" ht="17.25" customHeight="1">
      <c r="A106" s="308"/>
      <c r="B106" s="309"/>
      <c r="C106" s="310"/>
      <c r="D106" s="29" t="s">
        <v>8</v>
      </c>
      <c r="E106" s="9"/>
      <c r="F106" s="100" t="s">
        <v>259</v>
      </c>
      <c r="G106" s="220">
        <v>1380812.44</v>
      </c>
      <c r="H106" s="220">
        <v>1380812.44</v>
      </c>
      <c r="I106" s="147">
        <f t="shared" si="3"/>
        <v>100</v>
      </c>
      <c r="K106" s="10"/>
      <c r="L106" s="11"/>
    </row>
    <row r="107" spans="1:12" ht="17.25" customHeight="1">
      <c r="A107" s="308"/>
      <c r="B107" s="309"/>
      <c r="C107" s="310"/>
      <c r="D107" s="29" t="s">
        <v>19</v>
      </c>
      <c r="E107" s="9"/>
      <c r="F107" s="100" t="s">
        <v>210</v>
      </c>
      <c r="G107" s="262">
        <f>G108</f>
        <v>263884.55</v>
      </c>
      <c r="H107" s="262">
        <f>H108</f>
        <v>263884.55</v>
      </c>
      <c r="I107" s="147">
        <f t="shared" si="3"/>
        <v>100</v>
      </c>
      <c r="K107" s="10"/>
      <c r="L107" s="11"/>
    </row>
    <row r="108" spans="1:12" ht="17.25" customHeight="1">
      <c r="A108" s="308"/>
      <c r="B108" s="309"/>
      <c r="C108" s="310"/>
      <c r="D108" s="29" t="s">
        <v>20</v>
      </c>
      <c r="E108" s="9"/>
      <c r="F108" s="100" t="s">
        <v>269</v>
      </c>
      <c r="G108" s="220">
        <v>263884.55</v>
      </c>
      <c r="H108" s="220">
        <v>263884.55</v>
      </c>
      <c r="I108" s="147">
        <f t="shared" si="3"/>
        <v>100</v>
      </c>
      <c r="K108" s="10"/>
      <c r="L108" s="11"/>
    </row>
    <row r="109" spans="1:12" ht="17.25" customHeight="1">
      <c r="A109" s="308"/>
      <c r="B109" s="309"/>
      <c r="C109" s="310"/>
      <c r="D109" s="32" t="s">
        <v>21</v>
      </c>
      <c r="E109" s="9"/>
      <c r="F109" s="166" t="s">
        <v>22</v>
      </c>
      <c r="G109" s="262">
        <f>G110</f>
        <v>97627.13</v>
      </c>
      <c r="H109" s="262">
        <f>H110</f>
        <v>97627.13</v>
      </c>
      <c r="I109" s="147">
        <f t="shared" si="3"/>
        <v>100</v>
      </c>
      <c r="K109" s="10"/>
      <c r="L109" s="11"/>
    </row>
    <row r="110" spans="1:12" ht="17.25" customHeight="1">
      <c r="A110" s="308"/>
      <c r="B110" s="309"/>
      <c r="C110" s="310"/>
      <c r="D110" s="32" t="s">
        <v>23</v>
      </c>
      <c r="E110" s="9"/>
      <c r="F110" s="101" t="s">
        <v>212</v>
      </c>
      <c r="G110" s="220">
        <v>97627.13</v>
      </c>
      <c r="H110" s="220">
        <v>97627.13</v>
      </c>
      <c r="I110" s="147">
        <f t="shared" si="3"/>
        <v>100</v>
      </c>
      <c r="K110" s="10"/>
      <c r="L110" s="11"/>
    </row>
    <row r="111" spans="1:12" ht="57" customHeight="1">
      <c r="A111" s="305" t="s">
        <v>300</v>
      </c>
      <c r="B111" s="306"/>
      <c r="C111" s="307"/>
      <c r="D111" s="32"/>
      <c r="E111" s="9"/>
      <c r="F111" s="124" t="s">
        <v>301</v>
      </c>
      <c r="G111" s="220">
        <f>G112</f>
        <v>2000</v>
      </c>
      <c r="H111" s="220">
        <f>H112</f>
        <v>2000</v>
      </c>
      <c r="I111" s="77">
        <f t="shared" si="3"/>
        <v>100</v>
      </c>
      <c r="L111" s="11"/>
    </row>
    <row r="112" spans="1:12" ht="17.25" customHeight="1">
      <c r="A112" s="308"/>
      <c r="B112" s="309"/>
      <c r="C112" s="310"/>
      <c r="D112" s="110" t="s">
        <v>19</v>
      </c>
      <c r="E112" s="9"/>
      <c r="F112" s="100" t="s">
        <v>210</v>
      </c>
      <c r="G112" s="220">
        <f>G113</f>
        <v>2000</v>
      </c>
      <c r="H112" s="220">
        <f>H113</f>
        <v>2000</v>
      </c>
      <c r="I112" s="77">
        <f>H112/G112*100</f>
        <v>100</v>
      </c>
      <c r="L112" s="11"/>
    </row>
    <row r="113" spans="1:12" ht="17.25" customHeight="1">
      <c r="A113" s="308"/>
      <c r="B113" s="309"/>
      <c r="C113" s="310"/>
      <c r="D113" s="110" t="s">
        <v>20</v>
      </c>
      <c r="E113" s="9"/>
      <c r="F113" s="100" t="s">
        <v>241</v>
      </c>
      <c r="G113" s="220">
        <v>2000</v>
      </c>
      <c r="H113" s="234">
        <v>2000</v>
      </c>
      <c r="I113" s="77">
        <f>H113/G113*100</f>
        <v>100</v>
      </c>
      <c r="L113" s="11"/>
    </row>
    <row r="114" spans="1:12" ht="17.25" customHeight="1">
      <c r="A114" s="305" t="s">
        <v>406</v>
      </c>
      <c r="B114" s="306"/>
      <c r="C114" s="307"/>
      <c r="E114" s="9"/>
      <c r="F114" s="137" t="s">
        <v>26</v>
      </c>
      <c r="G114" s="262">
        <f>G115</f>
        <v>1100</v>
      </c>
      <c r="H114" s="262">
        <f>H115</f>
        <v>1100</v>
      </c>
      <c r="I114" s="264">
        <v>100</v>
      </c>
      <c r="K114" s="10"/>
      <c r="L114" s="11"/>
    </row>
    <row r="115" spans="1:12" ht="17.25" customHeight="1">
      <c r="A115" s="308"/>
      <c r="B115" s="309"/>
      <c r="C115" s="310"/>
      <c r="D115" s="29" t="s">
        <v>19</v>
      </c>
      <c r="E115" s="9"/>
      <c r="F115" s="100" t="s">
        <v>210</v>
      </c>
      <c r="G115" s="262">
        <f>G116</f>
        <v>1100</v>
      </c>
      <c r="H115" s="262">
        <f>H116</f>
        <v>1100</v>
      </c>
      <c r="I115" s="264">
        <v>100</v>
      </c>
      <c r="K115" s="10"/>
      <c r="L115" s="11"/>
    </row>
    <row r="116" spans="1:12" ht="17.25" customHeight="1">
      <c r="A116" s="308"/>
      <c r="B116" s="309"/>
      <c r="C116" s="310"/>
      <c r="D116" s="29" t="s">
        <v>20</v>
      </c>
      <c r="E116" s="9"/>
      <c r="F116" s="100" t="s">
        <v>269</v>
      </c>
      <c r="G116" s="220">
        <v>1100</v>
      </c>
      <c r="H116" s="234">
        <v>1100</v>
      </c>
      <c r="I116" s="264">
        <v>100</v>
      </c>
      <c r="K116" s="10"/>
      <c r="L116" s="11"/>
    </row>
    <row r="117" spans="1:12" ht="17.25" customHeight="1">
      <c r="A117" s="305" t="s">
        <v>397</v>
      </c>
      <c r="B117" s="306"/>
      <c r="C117" s="307"/>
      <c r="D117" s="29"/>
      <c r="E117" s="9"/>
      <c r="F117" s="145" t="s">
        <v>398</v>
      </c>
      <c r="G117" s="220">
        <f>G118</f>
        <v>7486.5</v>
      </c>
      <c r="H117" s="220">
        <f>H118</f>
        <v>7486.5</v>
      </c>
      <c r="I117" s="77">
        <f>H117/G117*100</f>
        <v>100</v>
      </c>
      <c r="K117" s="10"/>
      <c r="L117" s="11"/>
    </row>
    <row r="118" spans="1:12" ht="17.25" customHeight="1">
      <c r="A118" s="308"/>
      <c r="B118" s="309"/>
      <c r="C118" s="310"/>
      <c r="D118" s="30" t="s">
        <v>14</v>
      </c>
      <c r="E118" s="9"/>
      <c r="F118" s="102" t="s">
        <v>25</v>
      </c>
      <c r="G118" s="220">
        <f>G119</f>
        <v>7486.5</v>
      </c>
      <c r="H118" s="220">
        <f>H119</f>
        <v>7486.5</v>
      </c>
      <c r="I118" s="77">
        <f>H118/G118*100</f>
        <v>100</v>
      </c>
      <c r="K118" s="10"/>
      <c r="L118" s="11"/>
    </row>
    <row r="119" spans="1:12" ht="17.25" customHeight="1">
      <c r="A119" s="308"/>
      <c r="B119" s="309"/>
      <c r="C119" s="310"/>
      <c r="D119" s="30" t="s">
        <v>35</v>
      </c>
      <c r="E119" s="9"/>
      <c r="F119" s="102" t="s">
        <v>36</v>
      </c>
      <c r="G119" s="220">
        <v>7486.5</v>
      </c>
      <c r="H119" s="220">
        <v>7486.5</v>
      </c>
      <c r="I119" s="77">
        <f>H119/G119*100</f>
        <v>100</v>
      </c>
      <c r="K119" s="10"/>
      <c r="L119" s="11"/>
    </row>
    <row r="120" spans="1:12" ht="17.25" customHeight="1">
      <c r="A120" s="305" t="s">
        <v>275</v>
      </c>
      <c r="B120" s="306"/>
      <c r="C120" s="307"/>
      <c r="D120" s="169"/>
      <c r="E120" s="9"/>
      <c r="F120" s="137" t="s">
        <v>260</v>
      </c>
      <c r="G120" s="262">
        <f>G121</f>
        <v>8650</v>
      </c>
      <c r="H120" s="262">
        <f>H121</f>
        <v>8650</v>
      </c>
      <c r="I120" s="147">
        <f aca="true" t="shared" si="4" ref="I120:I126">H120/G120*100</f>
        <v>100</v>
      </c>
      <c r="K120" s="10"/>
      <c r="L120" s="11"/>
    </row>
    <row r="121" spans="1:12" ht="17.25" customHeight="1">
      <c r="A121" s="308"/>
      <c r="B121" s="309"/>
      <c r="C121" s="310"/>
      <c r="D121" s="30" t="s">
        <v>14</v>
      </c>
      <c r="E121" s="9"/>
      <c r="F121" s="102" t="s">
        <v>25</v>
      </c>
      <c r="G121" s="262">
        <f>G122</f>
        <v>8650</v>
      </c>
      <c r="H121" s="262">
        <f>H122</f>
        <v>8650</v>
      </c>
      <c r="I121" s="147">
        <f t="shared" si="4"/>
        <v>100</v>
      </c>
      <c r="K121" s="10"/>
      <c r="L121" s="11"/>
    </row>
    <row r="122" spans="1:12" ht="17.25" customHeight="1">
      <c r="A122" s="308"/>
      <c r="B122" s="309"/>
      <c r="C122" s="310"/>
      <c r="D122" s="30" t="s">
        <v>35</v>
      </c>
      <c r="E122" s="9"/>
      <c r="F122" s="102" t="s">
        <v>36</v>
      </c>
      <c r="G122" s="262">
        <v>8650</v>
      </c>
      <c r="H122" s="262">
        <v>8650</v>
      </c>
      <c r="I122" s="147">
        <f t="shared" si="4"/>
        <v>100</v>
      </c>
      <c r="K122" s="10"/>
      <c r="L122" s="11"/>
    </row>
    <row r="123" spans="1:12" ht="17.25" customHeight="1">
      <c r="A123" s="305" t="s">
        <v>280</v>
      </c>
      <c r="B123" s="306"/>
      <c r="C123" s="307"/>
      <c r="D123" s="169"/>
      <c r="E123" s="9"/>
      <c r="F123" s="145" t="s">
        <v>261</v>
      </c>
      <c r="G123" s="238">
        <f>G124</f>
        <v>15000</v>
      </c>
      <c r="H123" s="238">
        <f>H124</f>
        <v>15000</v>
      </c>
      <c r="I123" s="77">
        <f t="shared" si="4"/>
        <v>100</v>
      </c>
      <c r="K123" s="10"/>
      <c r="L123" s="11"/>
    </row>
    <row r="124" spans="1:12" ht="17.25" customHeight="1">
      <c r="A124" s="308"/>
      <c r="B124" s="309"/>
      <c r="C124" s="310"/>
      <c r="D124" s="30" t="s">
        <v>14</v>
      </c>
      <c r="E124" s="102" t="s">
        <v>25</v>
      </c>
      <c r="F124" s="102" t="s">
        <v>25</v>
      </c>
      <c r="G124" s="238">
        <f>G125</f>
        <v>15000</v>
      </c>
      <c r="H124" s="238">
        <f>H125</f>
        <v>15000</v>
      </c>
      <c r="I124" s="77">
        <f t="shared" si="4"/>
        <v>100</v>
      </c>
      <c r="K124" s="10"/>
      <c r="L124" s="11"/>
    </row>
    <row r="125" spans="1:12" ht="17.25" customHeight="1">
      <c r="A125" s="308"/>
      <c r="B125" s="309"/>
      <c r="C125" s="310"/>
      <c r="D125" s="30" t="s">
        <v>35</v>
      </c>
      <c r="E125" s="102" t="s">
        <v>36</v>
      </c>
      <c r="F125" s="102" t="s">
        <v>36</v>
      </c>
      <c r="G125" s="238">
        <v>15000</v>
      </c>
      <c r="H125" s="234">
        <v>15000</v>
      </c>
      <c r="I125" s="77">
        <f t="shared" si="4"/>
        <v>100</v>
      </c>
      <c r="K125" s="10"/>
      <c r="L125" s="11"/>
    </row>
    <row r="126" spans="1:12" ht="37.5">
      <c r="A126" s="321" t="s">
        <v>262</v>
      </c>
      <c r="B126" s="322"/>
      <c r="C126" s="323"/>
      <c r="D126" s="43"/>
      <c r="E126" s="42"/>
      <c r="F126" s="137" t="s">
        <v>217</v>
      </c>
      <c r="G126" s="243">
        <f>G127+G129</f>
        <v>220800</v>
      </c>
      <c r="H126" s="243">
        <f>H127+H129</f>
        <v>220800</v>
      </c>
      <c r="I126" s="255">
        <f t="shared" si="4"/>
        <v>100</v>
      </c>
      <c r="K126" s="9"/>
      <c r="L126" s="9"/>
    </row>
    <row r="127" spans="1:12" ht="37.5">
      <c r="A127" s="295"/>
      <c r="B127" s="296"/>
      <c r="C127" s="297"/>
      <c r="D127" s="161" t="s">
        <v>6</v>
      </c>
      <c r="E127" s="115"/>
      <c r="F127" s="100" t="s">
        <v>265</v>
      </c>
      <c r="G127" s="244">
        <f>G128</f>
        <v>213746.84</v>
      </c>
      <c r="H127" s="244">
        <f>H128</f>
        <v>213746.84</v>
      </c>
      <c r="I127" s="147">
        <f>H127/G127*100</f>
        <v>100</v>
      </c>
      <c r="K127" s="9"/>
      <c r="L127" s="9"/>
    </row>
    <row r="128" spans="1:12" ht="20.25" customHeight="1">
      <c r="A128" s="295"/>
      <c r="B128" s="296"/>
      <c r="C128" s="297"/>
      <c r="D128" s="161" t="s">
        <v>8</v>
      </c>
      <c r="E128" s="109" t="s">
        <v>6</v>
      </c>
      <c r="F128" s="100" t="s">
        <v>270</v>
      </c>
      <c r="G128" s="241">
        <v>213746.84</v>
      </c>
      <c r="H128" s="241">
        <v>213746.84</v>
      </c>
      <c r="I128" s="147">
        <f>H128/G128*100</f>
        <v>100</v>
      </c>
      <c r="K128" s="9"/>
      <c r="L128" s="9"/>
    </row>
    <row r="129" spans="1:12" ht="20.25" customHeight="1">
      <c r="A129" s="295"/>
      <c r="B129" s="296"/>
      <c r="C129" s="297"/>
      <c r="D129" s="161" t="s">
        <v>19</v>
      </c>
      <c r="E129" s="29" t="s">
        <v>8</v>
      </c>
      <c r="F129" s="100" t="s">
        <v>210</v>
      </c>
      <c r="G129" s="241">
        <f>G130</f>
        <v>7053.16</v>
      </c>
      <c r="H129" s="241">
        <f>H130</f>
        <v>7053.16</v>
      </c>
      <c r="I129" s="147">
        <v>0</v>
      </c>
      <c r="K129" s="9"/>
      <c r="L129" s="9"/>
    </row>
    <row r="130" spans="1:12" ht="21.75" customHeight="1">
      <c r="A130" s="295"/>
      <c r="B130" s="296"/>
      <c r="C130" s="297"/>
      <c r="D130" s="161" t="s">
        <v>20</v>
      </c>
      <c r="E130" s="110" t="s">
        <v>19</v>
      </c>
      <c r="F130" s="100" t="s">
        <v>269</v>
      </c>
      <c r="G130" s="241">
        <v>7053.16</v>
      </c>
      <c r="H130" s="241">
        <v>7053.16</v>
      </c>
      <c r="I130" s="147">
        <v>0</v>
      </c>
      <c r="K130" s="9"/>
      <c r="L130" s="9"/>
    </row>
    <row r="131" spans="1:12" ht="21.75" customHeight="1">
      <c r="A131" s="291" t="s">
        <v>310</v>
      </c>
      <c r="B131" s="292"/>
      <c r="C131" s="293"/>
      <c r="D131" s="161"/>
      <c r="E131" s="110"/>
      <c r="F131" s="204" t="s">
        <v>311</v>
      </c>
      <c r="G131" s="243">
        <f>G132+G134+G136</f>
        <v>1043543.4199999999</v>
      </c>
      <c r="H131" s="243">
        <f>H132+H134+H136</f>
        <v>1041431.1</v>
      </c>
      <c r="I131" s="136">
        <f>H131/G131*100</f>
        <v>99.79758197315834</v>
      </c>
      <c r="K131" s="9"/>
      <c r="L131" s="9"/>
    </row>
    <row r="132" spans="1:12" ht="21.75" customHeight="1">
      <c r="A132" s="295"/>
      <c r="B132" s="296"/>
      <c r="C132" s="297"/>
      <c r="D132" s="29" t="s">
        <v>6</v>
      </c>
      <c r="E132" s="110"/>
      <c r="F132" s="122" t="s">
        <v>256</v>
      </c>
      <c r="G132" s="244">
        <f>G133</f>
        <v>783727.87</v>
      </c>
      <c r="H132" s="244">
        <f>H133</f>
        <v>783727.87</v>
      </c>
      <c r="I132" s="77">
        <f aca="true" t="shared" si="5" ref="I132:I137">H132/G132*100</f>
        <v>100</v>
      </c>
      <c r="K132" s="9"/>
      <c r="L132" s="9"/>
    </row>
    <row r="133" spans="1:12" ht="21.75" customHeight="1">
      <c r="A133" s="295"/>
      <c r="B133" s="296"/>
      <c r="C133" s="297"/>
      <c r="D133" s="29" t="s">
        <v>27</v>
      </c>
      <c r="E133" s="110"/>
      <c r="F133" s="194" t="s">
        <v>28</v>
      </c>
      <c r="G133" s="241">
        <v>783727.87</v>
      </c>
      <c r="H133" s="241">
        <v>783727.87</v>
      </c>
      <c r="I133" s="77">
        <f t="shared" si="5"/>
        <v>100</v>
      </c>
      <c r="K133" s="9"/>
      <c r="L133" s="9"/>
    </row>
    <row r="134" spans="1:12" ht="21.75" customHeight="1">
      <c r="A134" s="295"/>
      <c r="B134" s="296"/>
      <c r="C134" s="297"/>
      <c r="D134" s="29" t="s">
        <v>19</v>
      </c>
      <c r="E134" s="110"/>
      <c r="F134" s="124" t="s">
        <v>210</v>
      </c>
      <c r="G134" s="244">
        <f>G135</f>
        <v>251115.55</v>
      </c>
      <c r="H134" s="244">
        <f>H135</f>
        <v>249003.23</v>
      </c>
      <c r="I134" s="77">
        <f t="shared" si="5"/>
        <v>99.15882548890342</v>
      </c>
      <c r="K134" s="9"/>
      <c r="L134" s="9"/>
    </row>
    <row r="135" spans="1:12" ht="21.75" customHeight="1">
      <c r="A135" s="295"/>
      <c r="B135" s="296"/>
      <c r="C135" s="297"/>
      <c r="D135" s="29" t="s">
        <v>20</v>
      </c>
      <c r="E135" s="110"/>
      <c r="F135" s="124" t="s">
        <v>211</v>
      </c>
      <c r="G135" s="241">
        <v>251115.55</v>
      </c>
      <c r="H135" s="241">
        <v>249003.23</v>
      </c>
      <c r="I135" s="77">
        <f t="shared" si="5"/>
        <v>99.15882548890342</v>
      </c>
      <c r="K135" s="9"/>
      <c r="L135" s="9"/>
    </row>
    <row r="136" spans="1:12" ht="21.75" customHeight="1">
      <c r="A136" s="295"/>
      <c r="B136" s="296"/>
      <c r="C136" s="297"/>
      <c r="D136" s="125" t="s">
        <v>21</v>
      </c>
      <c r="E136" s="110"/>
      <c r="F136" s="195" t="s">
        <v>22</v>
      </c>
      <c r="G136" s="220">
        <f>G137</f>
        <v>8700</v>
      </c>
      <c r="H136" s="220">
        <f>H137</f>
        <v>8700</v>
      </c>
      <c r="I136" s="77">
        <f t="shared" si="5"/>
        <v>100</v>
      </c>
      <c r="K136" s="9"/>
      <c r="L136" s="9"/>
    </row>
    <row r="137" spans="1:12" ht="21.75" customHeight="1">
      <c r="A137" s="295"/>
      <c r="B137" s="296"/>
      <c r="C137" s="297"/>
      <c r="D137" s="125" t="s">
        <v>23</v>
      </c>
      <c r="E137" s="110"/>
      <c r="F137" s="122" t="s">
        <v>212</v>
      </c>
      <c r="G137" s="220">
        <v>8700</v>
      </c>
      <c r="H137" s="234">
        <v>8700</v>
      </c>
      <c r="I137" s="77">
        <f t="shared" si="5"/>
        <v>100</v>
      </c>
      <c r="K137" s="9"/>
      <c r="L137" s="9"/>
    </row>
    <row r="138" spans="1:12" ht="21.75" customHeight="1">
      <c r="A138" s="311" t="s">
        <v>304</v>
      </c>
      <c r="B138" s="311"/>
      <c r="C138" s="312"/>
      <c r="D138" s="114"/>
      <c r="F138" s="192" t="s">
        <v>305</v>
      </c>
      <c r="G138" s="263">
        <f>G139</f>
        <v>618086</v>
      </c>
      <c r="H138" s="263">
        <f>H139</f>
        <v>618086</v>
      </c>
      <c r="I138" s="147">
        <f>H138/G138*100</f>
        <v>100</v>
      </c>
      <c r="K138" s="9"/>
      <c r="L138" s="9"/>
    </row>
    <row r="139" spans="1:12" ht="21.75" customHeight="1">
      <c r="A139" s="295"/>
      <c r="B139" s="296"/>
      <c r="C139" s="297"/>
      <c r="D139" s="30" t="s">
        <v>14</v>
      </c>
      <c r="E139" s="9"/>
      <c r="F139" s="102" t="s">
        <v>25</v>
      </c>
      <c r="G139" s="262">
        <f>G140</f>
        <v>618086</v>
      </c>
      <c r="H139" s="262">
        <f>H140</f>
        <v>618086</v>
      </c>
      <c r="I139" s="147">
        <f>H139/G139*100</f>
        <v>100</v>
      </c>
      <c r="K139" s="9"/>
      <c r="L139" s="9"/>
    </row>
    <row r="140" spans="1:12" ht="21.75" customHeight="1">
      <c r="A140" s="295"/>
      <c r="B140" s="296"/>
      <c r="C140" s="297"/>
      <c r="D140" s="30" t="s">
        <v>35</v>
      </c>
      <c r="E140" s="9"/>
      <c r="F140" s="102" t="s">
        <v>36</v>
      </c>
      <c r="G140" s="238">
        <v>618086</v>
      </c>
      <c r="H140" s="234">
        <v>618086</v>
      </c>
      <c r="I140" s="147">
        <f>H140/G140*100</f>
        <v>100</v>
      </c>
      <c r="K140" s="9"/>
      <c r="L140" s="9"/>
    </row>
    <row r="141" spans="1:12" ht="21.75" customHeight="1">
      <c r="A141" s="291" t="s">
        <v>326</v>
      </c>
      <c r="B141" s="292"/>
      <c r="C141" s="293"/>
      <c r="D141" s="125"/>
      <c r="E141" s="110"/>
      <c r="F141" s="124" t="s">
        <v>327</v>
      </c>
      <c r="G141" s="234">
        <f>G142</f>
        <v>30600</v>
      </c>
      <c r="H141" s="234">
        <f>H142</f>
        <v>30600</v>
      </c>
      <c r="I141" s="147">
        <v>0</v>
      </c>
      <c r="K141" s="9"/>
      <c r="L141" s="9"/>
    </row>
    <row r="142" spans="1:12" ht="21.75" customHeight="1">
      <c r="A142" s="295"/>
      <c r="B142" s="296"/>
      <c r="C142" s="297"/>
      <c r="D142" s="29" t="s">
        <v>19</v>
      </c>
      <c r="E142" s="110"/>
      <c r="F142" s="124" t="s">
        <v>210</v>
      </c>
      <c r="G142" s="233">
        <f>G143</f>
        <v>30600</v>
      </c>
      <c r="H142" s="233">
        <f>H143</f>
        <v>30600</v>
      </c>
      <c r="I142" s="147">
        <v>0</v>
      </c>
      <c r="K142" s="9"/>
      <c r="L142" s="9"/>
    </row>
    <row r="143" spans="1:12" ht="21.75" customHeight="1">
      <c r="A143" s="295"/>
      <c r="B143" s="296"/>
      <c r="C143" s="297"/>
      <c r="D143" s="29" t="s">
        <v>20</v>
      </c>
      <c r="E143" s="110"/>
      <c r="F143" s="124" t="s">
        <v>211</v>
      </c>
      <c r="G143" s="233">
        <v>30600</v>
      </c>
      <c r="H143" s="234">
        <v>30600</v>
      </c>
      <c r="I143" s="147">
        <v>0</v>
      </c>
      <c r="K143" s="9"/>
      <c r="L143" s="9"/>
    </row>
    <row r="144" spans="1:12" ht="21.75" customHeight="1">
      <c r="A144" s="291" t="s">
        <v>365</v>
      </c>
      <c r="B144" s="292"/>
      <c r="C144" s="293"/>
      <c r="D144" s="29"/>
      <c r="E144" s="110"/>
      <c r="F144" s="104" t="s">
        <v>366</v>
      </c>
      <c r="G144" s="238">
        <f>G145</f>
        <v>7600</v>
      </c>
      <c r="H144" s="238">
        <f>H145</f>
        <v>7600</v>
      </c>
      <c r="I144" s="77">
        <f>H144/G144*100</f>
        <v>100</v>
      </c>
      <c r="K144" s="9"/>
      <c r="L144" s="9"/>
    </row>
    <row r="145" spans="1:12" ht="21.75" customHeight="1">
      <c r="A145" s="295"/>
      <c r="B145" s="296"/>
      <c r="C145" s="297"/>
      <c r="D145" s="29" t="s">
        <v>19</v>
      </c>
      <c r="E145" s="110"/>
      <c r="F145" s="124" t="s">
        <v>210</v>
      </c>
      <c r="G145" s="238">
        <f>G146</f>
        <v>7600</v>
      </c>
      <c r="H145" s="238">
        <f>H146</f>
        <v>7600</v>
      </c>
      <c r="I145" s="77">
        <f>H145/G145*100</f>
        <v>100</v>
      </c>
      <c r="K145" s="9"/>
      <c r="L145" s="9"/>
    </row>
    <row r="146" spans="1:12" ht="21.75" customHeight="1">
      <c r="A146" s="295"/>
      <c r="B146" s="296"/>
      <c r="C146" s="297"/>
      <c r="D146" s="29" t="s">
        <v>20</v>
      </c>
      <c r="E146" s="110"/>
      <c r="F146" s="124" t="s">
        <v>211</v>
      </c>
      <c r="G146" s="240">
        <v>7600</v>
      </c>
      <c r="H146" s="241">
        <v>7600</v>
      </c>
      <c r="I146" s="77">
        <f aca="true" t="shared" si="6" ref="I146:I154">H146/G146*100</f>
        <v>100</v>
      </c>
      <c r="K146" s="9"/>
      <c r="L146" s="9"/>
    </row>
    <row r="147" spans="1:12" ht="21.75" customHeight="1">
      <c r="A147" s="291" t="s">
        <v>367</v>
      </c>
      <c r="B147" s="292"/>
      <c r="C147" s="293"/>
      <c r="D147" s="29"/>
      <c r="E147" s="110"/>
      <c r="F147" s="100" t="s">
        <v>368</v>
      </c>
      <c r="G147" s="238">
        <f>G148</f>
        <v>31732</v>
      </c>
      <c r="H147" s="238">
        <f>H148</f>
        <v>31732</v>
      </c>
      <c r="I147" s="77">
        <f t="shared" si="6"/>
        <v>100</v>
      </c>
      <c r="K147" s="9"/>
      <c r="L147" s="9"/>
    </row>
    <row r="148" spans="1:12" ht="21.75" customHeight="1">
      <c r="A148" s="295"/>
      <c r="B148" s="296"/>
      <c r="C148" s="297"/>
      <c r="D148" s="29" t="s">
        <v>19</v>
      </c>
      <c r="E148" s="110"/>
      <c r="F148" s="124" t="s">
        <v>210</v>
      </c>
      <c r="G148" s="238">
        <f>G149</f>
        <v>31732</v>
      </c>
      <c r="H148" s="238">
        <f>H149</f>
        <v>31732</v>
      </c>
      <c r="I148" s="77">
        <f t="shared" si="6"/>
        <v>100</v>
      </c>
      <c r="K148" s="9"/>
      <c r="L148" s="9"/>
    </row>
    <row r="149" spans="1:12" ht="21.75" customHeight="1">
      <c r="A149" s="295"/>
      <c r="B149" s="296"/>
      <c r="C149" s="297"/>
      <c r="D149" s="29" t="s">
        <v>20</v>
      </c>
      <c r="E149" s="110"/>
      <c r="F149" s="124" t="s">
        <v>211</v>
      </c>
      <c r="G149" s="240">
        <v>31732</v>
      </c>
      <c r="H149" s="241">
        <v>31732</v>
      </c>
      <c r="I149" s="77">
        <f t="shared" si="6"/>
        <v>100</v>
      </c>
      <c r="K149" s="9"/>
      <c r="L149" s="9"/>
    </row>
    <row r="150" spans="1:12" ht="21.75" customHeight="1">
      <c r="A150" s="291" t="s">
        <v>369</v>
      </c>
      <c r="B150" s="292"/>
      <c r="C150" s="293"/>
      <c r="D150" s="29"/>
      <c r="E150" s="110"/>
      <c r="F150" s="195" t="s">
        <v>370</v>
      </c>
      <c r="G150" s="238">
        <f>G151+G153</f>
        <v>27394</v>
      </c>
      <c r="H150" s="238">
        <f>H151+H153</f>
        <v>27394</v>
      </c>
      <c r="I150" s="77">
        <f t="shared" si="6"/>
        <v>100</v>
      </c>
      <c r="K150" s="9"/>
      <c r="L150" s="9"/>
    </row>
    <row r="151" spans="1:12" ht="21.75" customHeight="1">
      <c r="A151" s="291"/>
      <c r="B151" s="292"/>
      <c r="C151" s="293"/>
      <c r="D151" s="29" t="s">
        <v>19</v>
      </c>
      <c r="E151" s="110"/>
      <c r="F151" s="124" t="s">
        <v>210</v>
      </c>
      <c r="G151" s="238">
        <f>G152</f>
        <v>2394</v>
      </c>
      <c r="H151" s="238">
        <f>H152</f>
        <v>2394</v>
      </c>
      <c r="I151" s="77">
        <f>H151/G151*100</f>
        <v>100</v>
      </c>
      <c r="K151" s="9"/>
      <c r="L151" s="9"/>
    </row>
    <row r="152" spans="1:12" ht="21.75" customHeight="1">
      <c r="A152" s="291"/>
      <c r="B152" s="292"/>
      <c r="C152" s="293"/>
      <c r="D152" s="29" t="s">
        <v>20</v>
      </c>
      <c r="E152" s="110"/>
      <c r="F152" s="124" t="s">
        <v>211</v>
      </c>
      <c r="G152" s="238">
        <v>2394</v>
      </c>
      <c r="H152" s="238">
        <v>2394</v>
      </c>
      <c r="I152" s="77">
        <f>H152/G152*100</f>
        <v>100</v>
      </c>
      <c r="K152" s="9"/>
      <c r="L152" s="9"/>
    </row>
    <row r="153" spans="1:12" ht="21.75" customHeight="1">
      <c r="A153" s="295"/>
      <c r="B153" s="296"/>
      <c r="C153" s="297"/>
      <c r="D153" s="125" t="s">
        <v>21</v>
      </c>
      <c r="E153" s="110"/>
      <c r="F153" s="195" t="s">
        <v>22</v>
      </c>
      <c r="G153" s="238">
        <f>G154</f>
        <v>25000</v>
      </c>
      <c r="H153" s="238">
        <f>H154</f>
        <v>25000</v>
      </c>
      <c r="I153" s="77">
        <f t="shared" si="6"/>
        <v>100</v>
      </c>
      <c r="K153" s="9"/>
      <c r="L153" s="9"/>
    </row>
    <row r="154" spans="1:12" ht="21.75" customHeight="1">
      <c r="A154" s="295"/>
      <c r="B154" s="296"/>
      <c r="C154" s="297"/>
      <c r="D154" s="125" t="s">
        <v>23</v>
      </c>
      <c r="E154" s="110"/>
      <c r="F154" s="122" t="s">
        <v>212</v>
      </c>
      <c r="G154" s="240">
        <v>25000</v>
      </c>
      <c r="H154" s="241">
        <v>25000</v>
      </c>
      <c r="I154" s="77">
        <f t="shared" si="6"/>
        <v>100</v>
      </c>
      <c r="K154" s="9"/>
      <c r="L154" s="9"/>
    </row>
    <row r="155" spans="1:12" ht="37.5">
      <c r="A155" s="329" t="s">
        <v>278</v>
      </c>
      <c r="B155" s="330"/>
      <c r="C155" s="331"/>
      <c r="D155" s="133"/>
      <c r="E155" s="133"/>
      <c r="F155" s="145" t="s">
        <v>263</v>
      </c>
      <c r="G155" s="237">
        <f>G156</f>
        <v>219244.29</v>
      </c>
      <c r="H155" s="237">
        <f>H156</f>
        <v>219244.29</v>
      </c>
      <c r="I155" s="255">
        <f aca="true" t="shared" si="7" ref="I155:I164">H155/G155*100</f>
        <v>100</v>
      </c>
      <c r="K155" s="10"/>
      <c r="L155" s="11"/>
    </row>
    <row r="156" spans="1:12" ht="18.75" customHeight="1">
      <c r="A156" s="291"/>
      <c r="B156" s="292"/>
      <c r="C156" s="293"/>
      <c r="D156" s="30" t="s">
        <v>50</v>
      </c>
      <c r="E156" s="109" t="s">
        <v>50</v>
      </c>
      <c r="F156" s="102" t="s">
        <v>51</v>
      </c>
      <c r="G156" s="247">
        <f>2!E177</f>
        <v>219244.29</v>
      </c>
      <c r="H156" s="247">
        <f>2!F177</f>
        <v>219244.29</v>
      </c>
      <c r="I156" s="147">
        <f t="shared" si="7"/>
        <v>100</v>
      </c>
      <c r="K156" s="10"/>
      <c r="L156" s="11"/>
    </row>
    <row r="157" spans="1:12" ht="18" customHeight="1">
      <c r="A157" s="316"/>
      <c r="B157" s="317"/>
      <c r="C157" s="318"/>
      <c r="D157" s="30" t="s">
        <v>52</v>
      </c>
      <c r="E157" s="109" t="s">
        <v>52</v>
      </c>
      <c r="F157" s="100" t="s">
        <v>218</v>
      </c>
      <c r="G157" s="247">
        <f>2!E178</f>
        <v>219244.29</v>
      </c>
      <c r="H157" s="247">
        <f>2!F178</f>
        <v>219244.29</v>
      </c>
      <c r="I157" s="147">
        <f t="shared" si="7"/>
        <v>100</v>
      </c>
      <c r="K157" s="9"/>
      <c r="L157" s="12"/>
    </row>
    <row r="158" spans="1:12" ht="56.25">
      <c r="A158" s="291" t="s">
        <v>264</v>
      </c>
      <c r="B158" s="292"/>
      <c r="C158" s="293"/>
      <c r="D158" s="30"/>
      <c r="E158" s="109"/>
      <c r="F158" s="165" t="s">
        <v>219</v>
      </c>
      <c r="G158" s="220">
        <f>G159+G161</f>
        <v>67800</v>
      </c>
      <c r="H158" s="220">
        <f>H159+H161</f>
        <v>61515.380000000005</v>
      </c>
      <c r="I158" s="147">
        <f t="shared" si="7"/>
        <v>90.73064896755163</v>
      </c>
      <c r="K158" s="10"/>
      <c r="L158" s="11"/>
    </row>
    <row r="159" spans="1:12" ht="56.25">
      <c r="A159" s="295"/>
      <c r="B159" s="296"/>
      <c r="C159" s="297"/>
      <c r="D159" s="30" t="s">
        <v>6</v>
      </c>
      <c r="E159" s="109" t="s">
        <v>6</v>
      </c>
      <c r="F159" s="99" t="s">
        <v>256</v>
      </c>
      <c r="G159" s="233">
        <f>G160</f>
        <v>51870.45</v>
      </c>
      <c r="H159" s="234">
        <f>H160</f>
        <v>45585.83</v>
      </c>
      <c r="I159" s="147">
        <f t="shared" si="7"/>
        <v>87.88400717556914</v>
      </c>
      <c r="K159" s="9"/>
      <c r="L159" s="12"/>
    </row>
    <row r="160" spans="1:12" ht="25.5" customHeight="1">
      <c r="A160" s="295"/>
      <c r="B160" s="296"/>
      <c r="C160" s="297"/>
      <c r="D160" s="30" t="s">
        <v>27</v>
      </c>
      <c r="E160" s="109" t="s">
        <v>27</v>
      </c>
      <c r="F160" s="103" t="s">
        <v>28</v>
      </c>
      <c r="G160" s="233">
        <v>51870.45</v>
      </c>
      <c r="H160" s="234">
        <v>45585.83</v>
      </c>
      <c r="I160" s="147">
        <f>H160/G160*100</f>
        <v>87.88400717556914</v>
      </c>
      <c r="K160" s="9"/>
      <c r="L160" s="12"/>
    </row>
    <row r="161" spans="1:12" ht="18.75">
      <c r="A161" s="295"/>
      <c r="B161" s="296"/>
      <c r="C161" s="297"/>
      <c r="D161" s="109" t="s">
        <v>50</v>
      </c>
      <c r="E161" s="109"/>
      <c r="F161" s="102" t="s">
        <v>51</v>
      </c>
      <c r="G161" s="233">
        <f>G162</f>
        <v>15929.55</v>
      </c>
      <c r="H161" s="234">
        <f>H162</f>
        <v>15929.55</v>
      </c>
      <c r="I161" s="147">
        <f>H161/G161*100</f>
        <v>100</v>
      </c>
      <c r="K161" s="9"/>
      <c r="L161" s="12"/>
    </row>
    <row r="162" spans="1:12" ht="21.75" customHeight="1">
      <c r="A162" s="295"/>
      <c r="B162" s="296"/>
      <c r="C162" s="297"/>
      <c r="D162" s="109" t="s">
        <v>329</v>
      </c>
      <c r="F162" s="199" t="s">
        <v>328</v>
      </c>
      <c r="G162" s="233">
        <v>15929.55</v>
      </c>
      <c r="H162" s="234">
        <v>15929.55</v>
      </c>
      <c r="I162" s="147">
        <f>H162/G162*100</f>
        <v>100</v>
      </c>
      <c r="K162" s="9"/>
      <c r="L162" s="12"/>
    </row>
    <row r="163" spans="1:12" ht="18.75" customHeight="1">
      <c r="A163" s="319" t="s">
        <v>272</v>
      </c>
      <c r="B163" s="319"/>
      <c r="C163" s="319"/>
      <c r="D163" s="319"/>
      <c r="E163" s="319"/>
      <c r="F163" s="320"/>
      <c r="G163" s="245">
        <f>G100+G131+G138+G141+G144+G147+G150+G155+G158</f>
        <v>4632163.260000001</v>
      </c>
      <c r="H163" s="245">
        <f>H100+H131+H138+H141+H144+H147+H150+H155+H158</f>
        <v>4623766.32</v>
      </c>
      <c r="I163" s="146">
        <f t="shared" si="7"/>
        <v>99.81872530114579</v>
      </c>
      <c r="K163" s="9"/>
      <c r="L163" s="12"/>
    </row>
    <row r="164" spans="1:9" ht="18.75" customHeight="1">
      <c r="A164" s="313" t="s">
        <v>271</v>
      </c>
      <c r="B164" s="314"/>
      <c r="C164" s="314"/>
      <c r="D164" s="314"/>
      <c r="E164" s="314"/>
      <c r="F164" s="315"/>
      <c r="G164" s="245">
        <f>G98+G163</f>
        <v>14475942.170000002</v>
      </c>
      <c r="H164" s="245">
        <f>H98+H163</f>
        <v>14414192.81</v>
      </c>
      <c r="I164" s="146">
        <f t="shared" si="7"/>
        <v>99.57343460429145</v>
      </c>
    </row>
    <row r="165" spans="1:9" ht="15">
      <c r="A165" s="17"/>
      <c r="B165" s="17"/>
      <c r="C165" s="17"/>
      <c r="D165" s="17"/>
      <c r="E165" s="17"/>
      <c r="F165" s="2"/>
      <c r="G165" s="2"/>
      <c r="H165" s="2"/>
      <c r="I165" s="2"/>
    </row>
    <row r="166" spans="1:9" ht="15">
      <c r="A166" s="17"/>
      <c r="B166" s="17"/>
      <c r="C166" s="17"/>
      <c r="D166" s="17"/>
      <c r="E166" s="17"/>
      <c r="F166" s="2"/>
      <c r="G166" s="2"/>
      <c r="H166" s="2"/>
      <c r="I166" s="2"/>
    </row>
    <row r="167" spans="1:9" ht="15">
      <c r="A167" s="17"/>
      <c r="B167" s="17"/>
      <c r="C167" s="17"/>
      <c r="D167" s="17"/>
      <c r="E167" s="17"/>
      <c r="F167" s="2"/>
      <c r="G167" s="2"/>
      <c r="H167" s="2"/>
      <c r="I167" s="2"/>
    </row>
    <row r="168" spans="1:9" ht="15">
      <c r="A168" s="17"/>
      <c r="B168" s="17"/>
      <c r="C168" s="17"/>
      <c r="D168" s="17"/>
      <c r="E168" s="17"/>
      <c r="F168" s="2"/>
      <c r="G168" s="2"/>
      <c r="H168" s="2"/>
      <c r="I168" s="2"/>
    </row>
    <row r="169" spans="1:9" ht="15">
      <c r="A169" s="17"/>
      <c r="B169" s="17"/>
      <c r="C169" s="17"/>
      <c r="D169" s="17"/>
      <c r="E169" s="17"/>
      <c r="F169" s="2"/>
      <c r="G169" s="2"/>
      <c r="H169" s="2"/>
      <c r="I169" s="2"/>
    </row>
    <row r="170" spans="1:9" ht="15">
      <c r="A170" s="17"/>
      <c r="B170" s="17"/>
      <c r="C170" s="17"/>
      <c r="D170" s="17"/>
      <c r="E170" s="17"/>
      <c r="F170" s="2"/>
      <c r="G170" s="2"/>
      <c r="H170" s="2"/>
      <c r="I170" s="2"/>
    </row>
    <row r="171" spans="1:9" ht="15">
      <c r="A171" s="17"/>
      <c r="B171" s="17"/>
      <c r="C171" s="17"/>
      <c r="D171" s="17"/>
      <c r="E171" s="17"/>
      <c r="F171" s="2"/>
      <c r="G171" s="2"/>
      <c r="H171" s="2"/>
      <c r="I171" s="2"/>
    </row>
    <row r="172" spans="1:9" ht="15">
      <c r="A172" s="17"/>
      <c r="B172" s="17"/>
      <c r="C172" s="17"/>
      <c r="D172" s="17"/>
      <c r="E172" s="17"/>
      <c r="F172" s="2"/>
      <c r="G172" s="2"/>
      <c r="H172" s="2"/>
      <c r="I172" s="2"/>
    </row>
    <row r="173" spans="1:9" ht="15">
      <c r="A173" s="17"/>
      <c r="B173" s="17"/>
      <c r="C173" s="17"/>
      <c r="D173" s="17"/>
      <c r="E173" s="17"/>
      <c r="F173" s="2"/>
      <c r="G173" s="2"/>
      <c r="H173" s="2"/>
      <c r="I173" s="2"/>
    </row>
    <row r="174" spans="1:9" ht="15">
      <c r="A174" s="17"/>
      <c r="B174" s="17"/>
      <c r="C174" s="17"/>
      <c r="D174" s="17"/>
      <c r="E174" s="17"/>
      <c r="F174" s="2"/>
      <c r="G174" s="2"/>
      <c r="H174" s="2"/>
      <c r="I174" s="2"/>
    </row>
    <row r="175" spans="1:9" ht="15">
      <c r="A175" s="17"/>
      <c r="B175" s="17"/>
      <c r="C175" s="17"/>
      <c r="D175" s="17"/>
      <c r="E175" s="17"/>
      <c r="F175" s="2"/>
      <c r="G175" s="2"/>
      <c r="H175" s="2"/>
      <c r="I175" s="2"/>
    </row>
    <row r="176" spans="1:9" ht="15">
      <c r="A176" s="17"/>
      <c r="B176" s="17"/>
      <c r="C176" s="17"/>
      <c r="D176" s="17"/>
      <c r="E176" s="17"/>
      <c r="F176" s="2"/>
      <c r="G176" s="2"/>
      <c r="H176" s="2"/>
      <c r="I176" s="2"/>
    </row>
    <row r="177" spans="1:9" ht="15">
      <c r="A177" s="17"/>
      <c r="B177" s="17"/>
      <c r="C177" s="17"/>
      <c r="D177" s="17"/>
      <c r="E177" s="17"/>
      <c r="F177" s="2"/>
      <c r="G177" s="2"/>
      <c r="H177" s="2"/>
      <c r="I177" s="2"/>
    </row>
    <row r="178" spans="1:9" ht="15">
      <c r="A178" s="17"/>
      <c r="B178" s="17"/>
      <c r="C178" s="17"/>
      <c r="D178" s="17"/>
      <c r="E178" s="17"/>
      <c r="F178" s="2"/>
      <c r="G178" s="2"/>
      <c r="H178" s="2"/>
      <c r="I178" s="2"/>
    </row>
    <row r="179" spans="1:9" ht="12.75">
      <c r="A179" s="46"/>
      <c r="B179" s="46"/>
      <c r="C179" s="46"/>
      <c r="D179" s="46"/>
      <c r="E179" s="46"/>
      <c r="F179" s="1"/>
      <c r="G179" s="1"/>
      <c r="H179" s="1"/>
      <c r="I179" s="1"/>
    </row>
    <row r="180" spans="1:9" ht="12.75">
      <c r="A180" s="46"/>
      <c r="B180" s="46"/>
      <c r="C180" s="46"/>
      <c r="D180" s="46"/>
      <c r="E180" s="46"/>
      <c r="F180" s="1"/>
      <c r="G180" s="1"/>
      <c r="H180" s="1"/>
      <c r="I180" s="1"/>
    </row>
    <row r="181" spans="1:9" ht="12.75">
      <c r="A181" s="46"/>
      <c r="B181" s="46"/>
      <c r="C181" s="46"/>
      <c r="D181" s="46"/>
      <c r="E181" s="46"/>
      <c r="F181" s="1"/>
      <c r="G181" s="1"/>
      <c r="H181" s="1"/>
      <c r="I181" s="1"/>
    </row>
    <row r="182" spans="1:9" ht="12.75">
      <c r="A182" s="46"/>
      <c r="B182" s="46"/>
      <c r="C182" s="46"/>
      <c r="D182" s="46"/>
      <c r="E182" s="46"/>
      <c r="F182" s="1"/>
      <c r="G182" s="1"/>
      <c r="H182" s="1"/>
      <c r="I182" s="1"/>
    </row>
    <row r="183" spans="1:9" ht="12.75">
      <c r="A183" s="46"/>
      <c r="B183" s="46"/>
      <c r="C183" s="46"/>
      <c r="D183" s="46"/>
      <c r="E183" s="46"/>
      <c r="F183" s="1"/>
      <c r="G183" s="1"/>
      <c r="H183" s="1"/>
      <c r="I183" s="1"/>
    </row>
    <row r="184" spans="1:9" ht="12.75">
      <c r="A184" s="46"/>
      <c r="B184" s="46"/>
      <c r="C184" s="46"/>
      <c r="D184" s="46"/>
      <c r="E184" s="46"/>
      <c r="F184" s="1"/>
      <c r="G184" s="1"/>
      <c r="H184" s="1"/>
      <c r="I184" s="1"/>
    </row>
    <row r="185" spans="1:9" ht="12.75">
      <c r="A185" s="46"/>
      <c r="B185" s="46"/>
      <c r="C185" s="46"/>
      <c r="D185" s="46"/>
      <c r="E185" s="46"/>
      <c r="F185" s="1"/>
      <c r="G185" s="1"/>
      <c r="H185" s="1"/>
      <c r="I185" s="1"/>
    </row>
    <row r="186" spans="1:9" ht="12.75">
      <c r="A186" s="46"/>
      <c r="B186" s="46"/>
      <c r="C186" s="46"/>
      <c r="D186" s="46"/>
      <c r="E186" s="46"/>
      <c r="F186" s="1"/>
      <c r="G186" s="1"/>
      <c r="H186" s="1"/>
      <c r="I186" s="1"/>
    </row>
    <row r="187" spans="1:9" ht="12.75">
      <c r="A187" s="46"/>
      <c r="B187" s="46"/>
      <c r="C187" s="46"/>
      <c r="D187" s="46"/>
      <c r="E187" s="46"/>
      <c r="F187" s="1"/>
      <c r="G187" s="1"/>
      <c r="H187" s="1"/>
      <c r="I187" s="1"/>
    </row>
    <row r="188" spans="1:9" ht="12.75">
      <c r="A188" s="46"/>
      <c r="B188" s="46"/>
      <c r="C188" s="46"/>
      <c r="D188" s="46"/>
      <c r="E188" s="46"/>
      <c r="F188" s="1"/>
      <c r="G188" s="1"/>
      <c r="H188" s="1"/>
      <c r="I188" s="1"/>
    </row>
    <row r="189" spans="1:9" ht="12.75">
      <c r="A189" s="46"/>
      <c r="B189" s="46"/>
      <c r="C189" s="46"/>
      <c r="D189" s="46"/>
      <c r="E189" s="46"/>
      <c r="F189" s="1"/>
      <c r="G189" s="1"/>
      <c r="H189" s="1"/>
      <c r="I189" s="1"/>
    </row>
    <row r="190" spans="1:9" ht="12.75">
      <c r="A190" s="46"/>
      <c r="B190" s="46"/>
      <c r="C190" s="46"/>
      <c r="D190" s="46"/>
      <c r="E190" s="46"/>
      <c r="F190" s="1"/>
      <c r="G190" s="1"/>
      <c r="H190" s="1"/>
      <c r="I190" s="1"/>
    </row>
    <row r="191" spans="1:9" ht="12.75">
      <c r="A191" s="46"/>
      <c r="B191" s="46"/>
      <c r="C191" s="46"/>
      <c r="D191" s="46"/>
      <c r="E191" s="46"/>
      <c r="F191" s="1"/>
      <c r="G191" s="1"/>
      <c r="H191" s="1"/>
      <c r="I191" s="1"/>
    </row>
    <row r="192" spans="1:9" ht="12.75">
      <c r="A192" s="46"/>
      <c r="B192" s="46"/>
      <c r="C192" s="46"/>
      <c r="D192" s="46"/>
      <c r="E192" s="46"/>
      <c r="F192" s="1"/>
      <c r="G192" s="1"/>
      <c r="H192" s="1"/>
      <c r="I192" s="1"/>
    </row>
    <row r="193" spans="1:9" ht="12.75">
      <c r="A193" s="46"/>
      <c r="B193" s="46"/>
      <c r="C193" s="46"/>
      <c r="D193" s="46"/>
      <c r="E193" s="46"/>
      <c r="F193" s="1"/>
      <c r="G193" s="1"/>
      <c r="H193" s="1"/>
      <c r="I193" s="1"/>
    </row>
    <row r="194" spans="1:9" ht="12.75">
      <c r="A194" s="46"/>
      <c r="B194" s="46"/>
      <c r="C194" s="46"/>
      <c r="D194" s="46"/>
      <c r="E194" s="46"/>
      <c r="F194" s="1"/>
      <c r="G194" s="1"/>
      <c r="H194" s="1"/>
      <c r="I194" s="1"/>
    </row>
    <row r="195" spans="1:9" ht="12.75">
      <c r="A195" s="46"/>
      <c r="B195" s="46"/>
      <c r="C195" s="46"/>
      <c r="D195" s="46"/>
      <c r="E195" s="46"/>
      <c r="F195" s="1"/>
      <c r="G195" s="1"/>
      <c r="H195" s="1"/>
      <c r="I195" s="1"/>
    </row>
    <row r="196" spans="1:9" ht="12.75">
      <c r="A196" s="46"/>
      <c r="B196" s="46"/>
      <c r="C196" s="46"/>
      <c r="D196" s="46"/>
      <c r="E196" s="46"/>
      <c r="F196" s="1"/>
      <c r="G196" s="1"/>
      <c r="H196" s="1"/>
      <c r="I196" s="1"/>
    </row>
    <row r="197" spans="1:9" ht="12.75">
      <c r="A197" s="46"/>
      <c r="B197" s="46"/>
      <c r="C197" s="46"/>
      <c r="D197" s="46"/>
      <c r="E197" s="46"/>
      <c r="F197" s="1"/>
      <c r="G197" s="1"/>
      <c r="H197" s="1"/>
      <c r="I197" s="1"/>
    </row>
    <row r="198" spans="1:9" ht="12.75">
      <c r="A198" s="46"/>
      <c r="B198" s="46"/>
      <c r="C198" s="46"/>
      <c r="D198" s="46"/>
      <c r="E198" s="46"/>
      <c r="F198" s="1"/>
      <c r="G198" s="1"/>
      <c r="H198" s="1"/>
      <c r="I198" s="1"/>
    </row>
    <row r="199" spans="1:9" ht="12.75">
      <c r="A199" s="46"/>
      <c r="B199" s="46"/>
      <c r="C199" s="46"/>
      <c r="D199" s="46"/>
      <c r="E199" s="46"/>
      <c r="F199" s="1"/>
      <c r="G199" s="1"/>
      <c r="H199" s="1"/>
      <c r="I199" s="1"/>
    </row>
    <row r="200" spans="1:9" ht="12.75">
      <c r="A200" s="46"/>
      <c r="B200" s="46"/>
      <c r="C200" s="46"/>
      <c r="D200" s="46"/>
      <c r="E200" s="46"/>
      <c r="F200" s="1"/>
      <c r="G200" s="1"/>
      <c r="H200" s="1"/>
      <c r="I200" s="1"/>
    </row>
    <row r="201" spans="1:9" ht="12.75">
      <c r="A201" s="46"/>
      <c r="B201" s="46"/>
      <c r="C201" s="46"/>
      <c r="D201" s="46"/>
      <c r="E201" s="46"/>
      <c r="F201" s="1"/>
      <c r="G201" s="1"/>
      <c r="H201" s="1"/>
      <c r="I201" s="1"/>
    </row>
    <row r="202" spans="1:9" ht="12.75">
      <c r="A202" s="46"/>
      <c r="B202" s="46"/>
      <c r="C202" s="46"/>
      <c r="D202" s="46"/>
      <c r="E202" s="46"/>
      <c r="F202" s="1"/>
      <c r="G202" s="1"/>
      <c r="H202" s="1"/>
      <c r="I202" s="1"/>
    </row>
    <row r="203" spans="1:9" ht="12.75">
      <c r="A203" s="46"/>
      <c r="B203" s="46"/>
      <c r="C203" s="46"/>
      <c r="D203" s="46"/>
      <c r="E203" s="46"/>
      <c r="F203" s="1"/>
      <c r="G203" s="1"/>
      <c r="H203" s="1"/>
      <c r="I203" s="1"/>
    </row>
    <row r="204" spans="1:9" ht="12.75">
      <c r="A204" s="46"/>
      <c r="B204" s="46"/>
      <c r="C204" s="46"/>
      <c r="D204" s="46"/>
      <c r="E204" s="46"/>
      <c r="F204" s="1"/>
      <c r="G204" s="1"/>
      <c r="H204" s="1"/>
      <c r="I204" s="1"/>
    </row>
    <row r="205" spans="1:9" ht="12.75">
      <c r="A205" s="46"/>
      <c r="B205" s="46"/>
      <c r="C205" s="46"/>
      <c r="D205" s="46"/>
      <c r="E205" s="46"/>
      <c r="F205" s="1"/>
      <c r="G205" s="1"/>
      <c r="H205" s="1"/>
      <c r="I205" s="1"/>
    </row>
    <row r="206" spans="1:9" ht="12.75">
      <c r="A206" s="46"/>
      <c r="B206" s="46"/>
      <c r="C206" s="46"/>
      <c r="D206" s="46"/>
      <c r="E206" s="46"/>
      <c r="F206" s="1"/>
      <c r="G206" s="1"/>
      <c r="H206" s="1"/>
      <c r="I206" s="1"/>
    </row>
    <row r="207" spans="1:9" ht="12.75">
      <c r="A207" s="46"/>
      <c r="B207" s="46"/>
      <c r="C207" s="46"/>
      <c r="D207" s="46"/>
      <c r="E207" s="46"/>
      <c r="F207" s="1"/>
      <c r="G207" s="1"/>
      <c r="H207" s="1"/>
      <c r="I207" s="1"/>
    </row>
    <row r="208" spans="1:9" ht="12.75">
      <c r="A208" s="46"/>
      <c r="B208" s="46"/>
      <c r="C208" s="46"/>
      <c r="D208" s="46"/>
      <c r="E208" s="46"/>
      <c r="F208" s="1"/>
      <c r="G208" s="1"/>
      <c r="H208" s="1"/>
      <c r="I208" s="1"/>
    </row>
    <row r="209" spans="1:9" ht="12.75">
      <c r="A209" s="46"/>
      <c r="B209" s="46"/>
      <c r="C209" s="46"/>
      <c r="D209" s="46"/>
      <c r="E209" s="46"/>
      <c r="F209" s="1"/>
      <c r="G209" s="1"/>
      <c r="H209" s="1"/>
      <c r="I209" s="1"/>
    </row>
    <row r="210" spans="1:9" ht="12.75">
      <c r="A210" s="46"/>
      <c r="B210" s="46"/>
      <c r="C210" s="46"/>
      <c r="D210" s="46"/>
      <c r="E210" s="46"/>
      <c r="F210" s="1"/>
      <c r="G210" s="1"/>
      <c r="H210" s="1"/>
      <c r="I210" s="1"/>
    </row>
    <row r="211" spans="1:9" ht="12.75">
      <c r="A211" s="46"/>
      <c r="B211" s="46"/>
      <c r="C211" s="46"/>
      <c r="D211" s="46"/>
      <c r="E211" s="46"/>
      <c r="F211" s="1"/>
      <c r="G211" s="1"/>
      <c r="H211" s="1"/>
      <c r="I211" s="1"/>
    </row>
    <row r="212" spans="1:9" ht="12.75">
      <c r="A212" s="46"/>
      <c r="B212" s="46"/>
      <c r="C212" s="46"/>
      <c r="D212" s="46"/>
      <c r="E212" s="46"/>
      <c r="F212" s="1"/>
      <c r="G212" s="1"/>
      <c r="H212" s="1"/>
      <c r="I212" s="1"/>
    </row>
    <row r="213" spans="1:9" ht="12.75">
      <c r="A213" s="46"/>
      <c r="B213" s="46"/>
      <c r="C213" s="46"/>
      <c r="D213" s="46"/>
      <c r="E213" s="46"/>
      <c r="F213" s="1"/>
      <c r="G213" s="1"/>
      <c r="H213" s="1"/>
      <c r="I213" s="1"/>
    </row>
    <row r="214" spans="1:9" ht="12.75">
      <c r="A214" s="46"/>
      <c r="B214" s="46"/>
      <c r="C214" s="46"/>
      <c r="D214" s="46"/>
      <c r="E214" s="46"/>
      <c r="F214" s="1"/>
      <c r="G214" s="1"/>
      <c r="H214" s="1"/>
      <c r="I214" s="1"/>
    </row>
    <row r="215" spans="1:9" ht="12.75">
      <c r="A215" s="46"/>
      <c r="B215" s="46"/>
      <c r="C215" s="46"/>
      <c r="D215" s="46"/>
      <c r="E215" s="46"/>
      <c r="F215" s="1"/>
      <c r="G215" s="1"/>
      <c r="H215" s="1"/>
      <c r="I215" s="1"/>
    </row>
    <row r="216" spans="1:9" ht="12.75">
      <c r="A216" s="46"/>
      <c r="B216" s="46"/>
      <c r="C216" s="46"/>
      <c r="D216" s="46"/>
      <c r="E216" s="46"/>
      <c r="F216" s="1"/>
      <c r="G216" s="1"/>
      <c r="H216" s="1"/>
      <c r="I216" s="1"/>
    </row>
    <row r="217" spans="1:9" ht="12.75">
      <c r="A217" s="46"/>
      <c r="B217" s="46"/>
      <c r="C217" s="46"/>
      <c r="D217" s="46"/>
      <c r="E217" s="46"/>
      <c r="F217" s="1"/>
      <c r="G217" s="1"/>
      <c r="H217" s="1"/>
      <c r="I217" s="1"/>
    </row>
    <row r="218" spans="1:9" ht="12.75">
      <c r="A218" s="46"/>
      <c r="B218" s="46"/>
      <c r="C218" s="46"/>
      <c r="D218" s="46"/>
      <c r="E218" s="46"/>
      <c r="F218" s="1"/>
      <c r="G218" s="1"/>
      <c r="H218" s="1"/>
      <c r="I218" s="1"/>
    </row>
    <row r="219" spans="1:9" ht="12.75">
      <c r="A219" s="46"/>
      <c r="B219" s="46"/>
      <c r="C219" s="46"/>
      <c r="D219" s="46"/>
      <c r="E219" s="46"/>
      <c r="F219" s="1"/>
      <c r="G219" s="1"/>
      <c r="H219" s="1"/>
      <c r="I219" s="1"/>
    </row>
    <row r="220" spans="1:9" ht="12.75">
      <c r="A220" s="46"/>
      <c r="B220" s="46"/>
      <c r="C220" s="46"/>
      <c r="D220" s="46"/>
      <c r="E220" s="46"/>
      <c r="F220" s="1"/>
      <c r="G220" s="1"/>
      <c r="H220" s="1"/>
      <c r="I220" s="1"/>
    </row>
    <row r="221" spans="1:9" ht="12.75">
      <c r="A221" s="46"/>
      <c r="B221" s="46"/>
      <c r="C221" s="46"/>
      <c r="D221" s="46"/>
      <c r="E221" s="46"/>
      <c r="F221" s="1"/>
      <c r="G221" s="1"/>
      <c r="H221" s="1"/>
      <c r="I221" s="1"/>
    </row>
    <row r="222" spans="1:9" ht="12.75">
      <c r="A222" s="46"/>
      <c r="B222" s="46"/>
      <c r="C222" s="46"/>
      <c r="D222" s="46"/>
      <c r="E222" s="46"/>
      <c r="F222" s="1"/>
      <c r="G222" s="1"/>
      <c r="H222" s="1"/>
      <c r="I222" s="1"/>
    </row>
    <row r="223" spans="1:9" ht="12.75">
      <c r="A223" s="46"/>
      <c r="B223" s="46"/>
      <c r="C223" s="46"/>
      <c r="D223" s="46"/>
      <c r="E223" s="46"/>
      <c r="F223" s="1"/>
      <c r="G223" s="1"/>
      <c r="H223" s="1"/>
      <c r="I223" s="1"/>
    </row>
    <row r="224" spans="1:9" ht="12.75">
      <c r="A224" s="46"/>
      <c r="B224" s="46"/>
      <c r="C224" s="46"/>
      <c r="D224" s="46"/>
      <c r="E224" s="46"/>
      <c r="F224" s="1"/>
      <c r="G224" s="1"/>
      <c r="H224" s="1"/>
      <c r="I224" s="1"/>
    </row>
    <row r="225" spans="1:9" ht="12.75">
      <c r="A225" s="46"/>
      <c r="B225" s="46"/>
      <c r="C225" s="46"/>
      <c r="D225" s="46"/>
      <c r="E225" s="46"/>
      <c r="F225" s="1"/>
      <c r="G225" s="1"/>
      <c r="H225" s="1"/>
      <c r="I225" s="1"/>
    </row>
    <row r="226" spans="1:9" ht="12.75">
      <c r="A226" s="46"/>
      <c r="B226" s="46"/>
      <c r="C226" s="46"/>
      <c r="D226" s="46"/>
      <c r="E226" s="46"/>
      <c r="F226" s="1"/>
      <c r="G226" s="1"/>
      <c r="H226" s="1"/>
      <c r="I226" s="1"/>
    </row>
    <row r="227" spans="1:9" ht="12.75">
      <c r="A227" s="46"/>
      <c r="B227" s="46"/>
      <c r="C227" s="46"/>
      <c r="D227" s="46"/>
      <c r="E227" s="46"/>
      <c r="F227" s="1"/>
      <c r="G227" s="1"/>
      <c r="H227" s="1"/>
      <c r="I227" s="1"/>
    </row>
    <row r="228" spans="1:9" ht="12.75">
      <c r="A228" s="46"/>
      <c r="B228" s="46"/>
      <c r="C228" s="46"/>
      <c r="D228" s="46"/>
      <c r="E228" s="46"/>
      <c r="F228" s="1"/>
      <c r="G228" s="1"/>
      <c r="H228" s="1"/>
      <c r="I228" s="1"/>
    </row>
    <row r="229" spans="1:9" ht="12.75">
      <c r="A229" s="46"/>
      <c r="B229" s="46"/>
      <c r="C229" s="46"/>
      <c r="D229" s="46"/>
      <c r="E229" s="46"/>
      <c r="F229" s="1"/>
      <c r="G229" s="1"/>
      <c r="H229" s="1"/>
      <c r="I229" s="1"/>
    </row>
    <row r="230" spans="1:9" ht="12.75">
      <c r="A230" s="46"/>
      <c r="B230" s="46"/>
      <c r="C230" s="46"/>
      <c r="D230" s="46"/>
      <c r="E230" s="46"/>
      <c r="F230" s="1"/>
      <c r="G230" s="1"/>
      <c r="H230" s="1"/>
      <c r="I230" s="1"/>
    </row>
    <row r="231" spans="1:9" ht="12.75">
      <c r="A231" s="46"/>
      <c r="B231" s="46"/>
      <c r="C231" s="46"/>
      <c r="D231" s="46"/>
      <c r="E231" s="46"/>
      <c r="F231" s="1"/>
      <c r="G231" s="1"/>
      <c r="H231" s="1"/>
      <c r="I231" s="1"/>
    </row>
    <row r="232" spans="1:9" ht="12.75">
      <c r="A232" s="46"/>
      <c r="B232" s="46"/>
      <c r="C232" s="46"/>
      <c r="D232" s="46"/>
      <c r="E232" s="46"/>
      <c r="F232" s="1"/>
      <c r="G232" s="1"/>
      <c r="H232" s="1"/>
      <c r="I232" s="1"/>
    </row>
    <row r="233" spans="1:9" ht="12.75">
      <c r="A233" s="46"/>
      <c r="B233" s="46"/>
      <c r="C233" s="46"/>
      <c r="D233" s="46"/>
      <c r="E233" s="46"/>
      <c r="F233" s="1"/>
      <c r="G233" s="1"/>
      <c r="H233" s="1"/>
      <c r="I233" s="1"/>
    </row>
    <row r="234" spans="1:9" ht="12.75">
      <c r="A234" s="46"/>
      <c r="B234" s="46"/>
      <c r="C234" s="46"/>
      <c r="D234" s="46"/>
      <c r="E234" s="46"/>
      <c r="F234" s="1"/>
      <c r="G234" s="1"/>
      <c r="H234" s="1"/>
      <c r="I234" s="1"/>
    </row>
    <row r="235" spans="1:9" ht="12.75">
      <c r="A235" s="46"/>
      <c r="B235" s="46"/>
      <c r="C235" s="46"/>
      <c r="D235" s="46"/>
      <c r="E235" s="46"/>
      <c r="F235" s="1"/>
      <c r="G235" s="1"/>
      <c r="H235" s="1"/>
      <c r="I235" s="1"/>
    </row>
    <row r="236" spans="1:9" ht="12.75">
      <c r="A236" s="46"/>
      <c r="B236" s="46"/>
      <c r="C236" s="46"/>
      <c r="D236" s="46"/>
      <c r="E236" s="46"/>
      <c r="F236" s="1"/>
      <c r="G236" s="1"/>
      <c r="H236" s="1"/>
      <c r="I236" s="1"/>
    </row>
    <row r="237" spans="1:9" ht="12.75">
      <c r="A237" s="46"/>
      <c r="B237" s="46"/>
      <c r="C237" s="46"/>
      <c r="D237" s="46"/>
      <c r="E237" s="46"/>
      <c r="F237" s="1"/>
      <c r="G237" s="1"/>
      <c r="H237" s="1"/>
      <c r="I237" s="1"/>
    </row>
    <row r="238" spans="1:9" ht="12.75">
      <c r="A238" s="46"/>
      <c r="B238" s="46"/>
      <c r="C238" s="46"/>
      <c r="D238" s="46"/>
      <c r="E238" s="46"/>
      <c r="F238" s="1"/>
      <c r="G238" s="1"/>
      <c r="H238" s="1"/>
      <c r="I238" s="1"/>
    </row>
    <row r="239" spans="1:9" ht="12.75">
      <c r="A239" s="46"/>
      <c r="B239" s="46"/>
      <c r="C239" s="46"/>
      <c r="D239" s="46"/>
      <c r="E239" s="46"/>
      <c r="F239" s="1"/>
      <c r="G239" s="1"/>
      <c r="H239" s="1"/>
      <c r="I239" s="1"/>
    </row>
    <row r="240" spans="1:9" ht="12.75">
      <c r="A240" s="46"/>
      <c r="B240" s="46"/>
      <c r="C240" s="46"/>
      <c r="D240" s="46"/>
      <c r="E240" s="46"/>
      <c r="F240" s="1"/>
      <c r="G240" s="1"/>
      <c r="H240" s="1"/>
      <c r="I240" s="1"/>
    </row>
    <row r="241" spans="1:9" ht="12.75">
      <c r="A241" s="46"/>
      <c r="B241" s="46"/>
      <c r="C241" s="46"/>
      <c r="D241" s="46"/>
      <c r="E241" s="46"/>
      <c r="F241" s="1"/>
      <c r="G241" s="1"/>
      <c r="H241" s="1"/>
      <c r="I241" s="1"/>
    </row>
    <row r="242" spans="1:9" ht="12.75">
      <c r="A242" s="46"/>
      <c r="B242" s="46"/>
      <c r="C242" s="46"/>
      <c r="D242" s="46"/>
      <c r="E242" s="46"/>
      <c r="F242" s="1"/>
      <c r="G242" s="1"/>
      <c r="H242" s="1"/>
      <c r="I242" s="1"/>
    </row>
    <row r="243" spans="1:9" ht="12.75">
      <c r="A243" s="46"/>
      <c r="B243" s="46"/>
      <c r="C243" s="46"/>
      <c r="D243" s="46"/>
      <c r="E243" s="46"/>
      <c r="F243" s="1"/>
      <c r="G243" s="1"/>
      <c r="H243" s="1"/>
      <c r="I243" s="1"/>
    </row>
    <row r="244" spans="1:9" ht="12.75">
      <c r="A244" s="46"/>
      <c r="B244" s="46"/>
      <c r="C244" s="46"/>
      <c r="D244" s="46"/>
      <c r="E244" s="46"/>
      <c r="F244" s="1"/>
      <c r="G244" s="1"/>
      <c r="H244" s="1"/>
      <c r="I244" s="1"/>
    </row>
    <row r="245" spans="1:9" ht="12.75">
      <c r="A245" s="46"/>
      <c r="B245" s="46"/>
      <c r="C245" s="46"/>
      <c r="D245" s="46"/>
      <c r="E245" s="46"/>
      <c r="F245" s="1"/>
      <c r="G245" s="1"/>
      <c r="H245" s="1"/>
      <c r="I245" s="1"/>
    </row>
    <row r="246" spans="1:9" ht="12.75">
      <c r="A246" s="46"/>
      <c r="B246" s="46"/>
      <c r="C246" s="46"/>
      <c r="D246" s="46"/>
      <c r="E246" s="46"/>
      <c r="F246" s="1"/>
      <c r="G246" s="1"/>
      <c r="H246" s="1"/>
      <c r="I246" s="1"/>
    </row>
    <row r="247" spans="1:9" ht="12.75">
      <c r="A247" s="46"/>
      <c r="B247" s="46"/>
      <c r="C247" s="46"/>
      <c r="D247" s="46"/>
      <c r="E247" s="46"/>
      <c r="F247" s="1"/>
      <c r="G247" s="1"/>
      <c r="H247" s="1"/>
      <c r="I247" s="1"/>
    </row>
    <row r="248" spans="1:9" ht="12.75">
      <c r="A248" s="46"/>
      <c r="B248" s="46"/>
      <c r="C248" s="46"/>
      <c r="D248" s="46"/>
      <c r="E248" s="46"/>
      <c r="F248" s="1"/>
      <c r="G248" s="1"/>
      <c r="H248" s="1"/>
      <c r="I248" s="1"/>
    </row>
    <row r="249" spans="1:9" ht="12.75">
      <c r="A249" s="46"/>
      <c r="B249" s="46"/>
      <c r="C249" s="46"/>
      <c r="D249" s="46"/>
      <c r="E249" s="46"/>
      <c r="F249" s="1"/>
      <c r="G249" s="1"/>
      <c r="H249" s="1"/>
      <c r="I249" s="1"/>
    </row>
    <row r="250" spans="1:9" ht="12.75">
      <c r="A250" s="46"/>
      <c r="B250" s="46"/>
      <c r="C250" s="46"/>
      <c r="D250" s="46"/>
      <c r="E250" s="46"/>
      <c r="F250" s="1"/>
      <c r="G250" s="1"/>
      <c r="H250" s="1"/>
      <c r="I250" s="1"/>
    </row>
    <row r="251" spans="1:9" ht="12.75">
      <c r="A251" s="46"/>
      <c r="B251" s="46"/>
      <c r="C251" s="46"/>
      <c r="D251" s="46"/>
      <c r="E251" s="46"/>
      <c r="F251" s="1"/>
      <c r="G251" s="1"/>
      <c r="H251" s="1"/>
      <c r="I251" s="1"/>
    </row>
    <row r="252" spans="1:9" ht="12.75">
      <c r="A252" s="46"/>
      <c r="B252" s="46"/>
      <c r="C252" s="46"/>
      <c r="D252" s="46"/>
      <c r="E252" s="46"/>
      <c r="F252" s="1"/>
      <c r="G252" s="1"/>
      <c r="H252" s="1"/>
      <c r="I252" s="1"/>
    </row>
    <row r="253" spans="1:9" ht="12.75">
      <c r="A253" s="46"/>
      <c r="B253" s="46"/>
      <c r="C253" s="46"/>
      <c r="D253" s="46"/>
      <c r="E253" s="46"/>
      <c r="F253" s="1"/>
      <c r="G253" s="1"/>
      <c r="H253" s="1"/>
      <c r="I253" s="1"/>
    </row>
    <row r="254" spans="1:9" ht="12.75">
      <c r="A254" s="46"/>
      <c r="B254" s="46"/>
      <c r="C254" s="46"/>
      <c r="D254" s="46"/>
      <c r="E254" s="46"/>
      <c r="F254" s="1"/>
      <c r="G254" s="1"/>
      <c r="H254" s="1"/>
      <c r="I254" s="1"/>
    </row>
    <row r="255" spans="1:9" ht="12.75">
      <c r="A255" s="46"/>
      <c r="B255" s="46"/>
      <c r="C255" s="46"/>
      <c r="D255" s="46"/>
      <c r="E255" s="46"/>
      <c r="F255" s="1"/>
      <c r="G255" s="1"/>
      <c r="H255" s="1"/>
      <c r="I255" s="1"/>
    </row>
    <row r="256" spans="1:9" ht="12.75">
      <c r="A256" s="46"/>
      <c r="B256" s="46"/>
      <c r="C256" s="46"/>
      <c r="D256" s="46"/>
      <c r="E256" s="46"/>
      <c r="F256" s="1"/>
      <c r="G256" s="1"/>
      <c r="H256" s="1"/>
      <c r="I256" s="1"/>
    </row>
    <row r="257" spans="1:9" ht="12.75">
      <c r="A257" s="46"/>
      <c r="B257" s="46"/>
      <c r="C257" s="46"/>
      <c r="D257" s="46"/>
      <c r="E257" s="46"/>
      <c r="F257" s="1"/>
      <c r="G257" s="1"/>
      <c r="H257" s="1"/>
      <c r="I257" s="1"/>
    </row>
    <row r="258" spans="1:9" ht="12.75">
      <c r="A258" s="46"/>
      <c r="B258" s="46"/>
      <c r="C258" s="46"/>
      <c r="D258" s="46"/>
      <c r="E258" s="46"/>
      <c r="F258" s="1"/>
      <c r="G258" s="1"/>
      <c r="H258" s="1"/>
      <c r="I258" s="1"/>
    </row>
    <row r="259" spans="1:9" ht="12.75">
      <c r="A259" s="46"/>
      <c r="B259" s="46"/>
      <c r="C259" s="46"/>
      <c r="D259" s="46"/>
      <c r="E259" s="46"/>
      <c r="F259" s="1"/>
      <c r="G259" s="1"/>
      <c r="H259" s="1"/>
      <c r="I259" s="1"/>
    </row>
    <row r="260" spans="1:9" ht="12.75">
      <c r="A260" s="46"/>
      <c r="B260" s="46"/>
      <c r="C260" s="46"/>
      <c r="D260" s="46"/>
      <c r="E260" s="46"/>
      <c r="F260" s="1"/>
      <c r="G260" s="1"/>
      <c r="H260" s="1"/>
      <c r="I260" s="1"/>
    </row>
    <row r="261" spans="1:9" ht="12.75">
      <c r="A261" s="46"/>
      <c r="B261" s="46"/>
      <c r="C261" s="46"/>
      <c r="D261" s="46"/>
      <c r="E261" s="46"/>
      <c r="F261" s="1"/>
      <c r="G261" s="1"/>
      <c r="H261" s="1"/>
      <c r="I261" s="1"/>
    </row>
    <row r="262" spans="1:9" ht="12.75">
      <c r="A262" s="46"/>
      <c r="B262" s="46"/>
      <c r="C262" s="46"/>
      <c r="D262" s="46"/>
      <c r="E262" s="46"/>
      <c r="F262" s="1"/>
      <c r="G262" s="1"/>
      <c r="H262" s="1"/>
      <c r="I262" s="1"/>
    </row>
    <row r="263" spans="1:9" ht="12.75">
      <c r="A263" s="46"/>
      <c r="B263" s="46"/>
      <c r="C263" s="46"/>
      <c r="D263" s="46"/>
      <c r="E263" s="46"/>
      <c r="F263" s="1"/>
      <c r="G263" s="1"/>
      <c r="H263" s="1"/>
      <c r="I263" s="1"/>
    </row>
    <row r="264" spans="1:9" ht="12.75">
      <c r="A264" s="46"/>
      <c r="B264" s="46"/>
      <c r="C264" s="46"/>
      <c r="D264" s="46"/>
      <c r="E264" s="46"/>
      <c r="F264" s="1"/>
      <c r="G264" s="1"/>
      <c r="H264" s="1"/>
      <c r="I264" s="1"/>
    </row>
    <row r="265" spans="1:9" ht="12.75">
      <c r="A265" s="46"/>
      <c r="B265" s="46"/>
      <c r="C265" s="46"/>
      <c r="D265" s="46"/>
      <c r="E265" s="46"/>
      <c r="F265" s="1"/>
      <c r="G265" s="1"/>
      <c r="H265" s="1"/>
      <c r="I265" s="1"/>
    </row>
    <row r="266" spans="1:9" ht="12.75">
      <c r="A266" s="46"/>
      <c r="B266" s="46"/>
      <c r="C266" s="46"/>
      <c r="D266" s="46"/>
      <c r="E266" s="46"/>
      <c r="F266" s="1"/>
      <c r="G266" s="1"/>
      <c r="H266" s="1"/>
      <c r="I266" s="1"/>
    </row>
    <row r="267" spans="1:9" ht="12.75">
      <c r="A267" s="46"/>
      <c r="B267" s="46"/>
      <c r="C267" s="46"/>
      <c r="D267" s="46"/>
      <c r="E267" s="46"/>
      <c r="F267" s="1"/>
      <c r="G267" s="1"/>
      <c r="H267" s="1"/>
      <c r="I267" s="1"/>
    </row>
    <row r="268" spans="1:9" ht="12.75">
      <c r="A268" s="46"/>
      <c r="B268" s="46"/>
      <c r="C268" s="46"/>
      <c r="D268" s="46"/>
      <c r="E268" s="46"/>
      <c r="F268" s="1"/>
      <c r="G268" s="1"/>
      <c r="H268" s="1"/>
      <c r="I268" s="1"/>
    </row>
    <row r="269" spans="1:9" ht="12.75">
      <c r="A269" s="46"/>
      <c r="B269" s="46"/>
      <c r="C269" s="46"/>
      <c r="D269" s="46"/>
      <c r="E269" s="46"/>
      <c r="F269" s="1"/>
      <c r="G269" s="1"/>
      <c r="H269" s="1"/>
      <c r="I269" s="1"/>
    </row>
    <row r="270" spans="1:9" ht="12.75">
      <c r="A270" s="46"/>
      <c r="B270" s="46"/>
      <c r="C270" s="46"/>
      <c r="D270" s="46"/>
      <c r="E270" s="46"/>
      <c r="F270" s="1"/>
      <c r="G270" s="1"/>
      <c r="H270" s="1"/>
      <c r="I270" s="1"/>
    </row>
  </sheetData>
  <sheetProtection/>
  <mergeCells count="171">
    <mergeCell ref="A38:C38"/>
    <mergeCell ref="A13:C13"/>
    <mergeCell ref="A14:C14"/>
    <mergeCell ref="A16:C16"/>
    <mergeCell ref="A15:C15"/>
    <mergeCell ref="A26:C26"/>
    <mergeCell ref="A30:C30"/>
    <mergeCell ref="A22:C22"/>
    <mergeCell ref="A35:C35"/>
    <mergeCell ref="A36:C36"/>
    <mergeCell ref="A154:C154"/>
    <mergeCell ref="A153:C153"/>
    <mergeCell ref="A85:C85"/>
    <mergeCell ref="A86:C86"/>
    <mergeCell ref="A87:C87"/>
    <mergeCell ref="A117:C117"/>
    <mergeCell ref="A119:C119"/>
    <mergeCell ref="A134:C134"/>
    <mergeCell ref="A135:C135"/>
    <mergeCell ref="A113:C113"/>
    <mergeCell ref="A161:C161"/>
    <mergeCell ref="A144:C144"/>
    <mergeCell ref="A145:C145"/>
    <mergeCell ref="A146:C146"/>
    <mergeCell ref="A147:C147"/>
    <mergeCell ref="A148:C148"/>
    <mergeCell ref="A149:C149"/>
    <mergeCell ref="A159:C159"/>
    <mergeCell ref="A155:C155"/>
    <mergeCell ref="A150:C150"/>
    <mergeCell ref="A52:C52"/>
    <mergeCell ref="A53:C53"/>
    <mergeCell ref="A54:C54"/>
    <mergeCell ref="A80:C80"/>
    <mergeCell ref="A74:C74"/>
    <mergeCell ref="A79:C79"/>
    <mergeCell ref="A78:C78"/>
    <mergeCell ref="A57:C57"/>
    <mergeCell ref="A67:C67"/>
    <mergeCell ref="A58:C58"/>
    <mergeCell ref="A81:C81"/>
    <mergeCell ref="A62:C62"/>
    <mergeCell ref="A63:C63"/>
    <mergeCell ref="A64:C64"/>
    <mergeCell ref="A65:C65"/>
    <mergeCell ref="A68:C68"/>
    <mergeCell ref="A70:C70"/>
    <mergeCell ref="A71:C71"/>
    <mergeCell ref="A72:C72"/>
    <mergeCell ref="A73:C73"/>
    <mergeCell ref="A111:C111"/>
    <mergeCell ref="A112:C112"/>
    <mergeCell ref="A84:C84"/>
    <mergeCell ref="A82:C82"/>
    <mergeCell ref="A83:C83"/>
    <mergeCell ref="A98:F98"/>
    <mergeCell ref="A99:I99"/>
    <mergeCell ref="A109:C109"/>
    <mergeCell ref="A93:C93"/>
    <mergeCell ref="A97:C97"/>
    <mergeCell ref="A124:C124"/>
    <mergeCell ref="A125:C125"/>
    <mergeCell ref="A141:C141"/>
    <mergeCell ref="A142:C142"/>
    <mergeCell ref="A139:C139"/>
    <mergeCell ref="A133:C133"/>
    <mergeCell ref="A126:C126"/>
    <mergeCell ref="A127:C127"/>
    <mergeCell ref="A128:C128"/>
    <mergeCell ref="A140:C140"/>
    <mergeCell ref="A120:C120"/>
    <mergeCell ref="A121:C121"/>
    <mergeCell ref="A122:C122"/>
    <mergeCell ref="A102:C102"/>
    <mergeCell ref="A103:C103"/>
    <mergeCell ref="A110:C110"/>
    <mergeCell ref="A116:C116"/>
    <mergeCell ref="A114:C114"/>
    <mergeCell ref="A118:C118"/>
    <mergeCell ref="A115:C115"/>
    <mergeCell ref="A131:C131"/>
    <mergeCell ref="A164:F164"/>
    <mergeCell ref="A157:C157"/>
    <mergeCell ref="A129:C129"/>
    <mergeCell ref="A130:C130"/>
    <mergeCell ref="A163:F163"/>
    <mergeCell ref="A162:C162"/>
    <mergeCell ref="A143:C143"/>
    <mergeCell ref="A158:C158"/>
    <mergeCell ref="A152:C152"/>
    <mergeCell ref="A160:C160"/>
    <mergeCell ref="A90:C90"/>
    <mergeCell ref="A101:C101"/>
    <mergeCell ref="A123:C123"/>
    <mergeCell ref="A138:C138"/>
    <mergeCell ref="A136:C136"/>
    <mergeCell ref="A137:C137"/>
    <mergeCell ref="A104:C104"/>
    <mergeCell ref="A132:C132"/>
    <mergeCell ref="A108:C108"/>
    <mergeCell ref="A156:C156"/>
    <mergeCell ref="A75:C75"/>
    <mergeCell ref="A76:C76"/>
    <mergeCell ref="A92:C92"/>
    <mergeCell ref="A100:C100"/>
    <mergeCell ref="A107:C107"/>
    <mergeCell ref="A106:C106"/>
    <mergeCell ref="A105:C105"/>
    <mergeCell ref="A89:C89"/>
    <mergeCell ref="A88:C88"/>
    <mergeCell ref="A59:C59"/>
    <mergeCell ref="A60:C60"/>
    <mergeCell ref="A61:C61"/>
    <mergeCell ref="A66:C66"/>
    <mergeCell ref="A2:C2"/>
    <mergeCell ref="A40:C40"/>
    <mergeCell ref="A12:C12"/>
    <mergeCell ref="A39:C39"/>
    <mergeCell ref="A17:C17"/>
    <mergeCell ref="A18:C18"/>
    <mergeCell ref="A27:C27"/>
    <mergeCell ref="A28:C28"/>
    <mergeCell ref="A29:C29"/>
    <mergeCell ref="A33:C33"/>
    <mergeCell ref="A1:C1"/>
    <mergeCell ref="D7:E7"/>
    <mergeCell ref="D4:E4"/>
    <mergeCell ref="D3:E3"/>
    <mergeCell ref="A5:I6"/>
    <mergeCell ref="D2:E2"/>
    <mergeCell ref="D1:E1"/>
    <mergeCell ref="A7:C7"/>
    <mergeCell ref="A4:C4"/>
    <mergeCell ref="A3:C3"/>
    <mergeCell ref="D11:E11"/>
    <mergeCell ref="A10:I10"/>
    <mergeCell ref="A8:C8"/>
    <mergeCell ref="D8:E8"/>
    <mergeCell ref="A9:C9"/>
    <mergeCell ref="D9:E9"/>
    <mergeCell ref="A11:C11"/>
    <mergeCell ref="A19:C19"/>
    <mergeCell ref="A41:C41"/>
    <mergeCell ref="A20:C20"/>
    <mergeCell ref="A31:C31"/>
    <mergeCell ref="A32:C32"/>
    <mergeCell ref="A25:C25"/>
    <mergeCell ref="A21:C21"/>
    <mergeCell ref="A23:C23"/>
    <mergeCell ref="A34:C34"/>
    <mergeCell ref="A37:C37"/>
    <mergeCell ref="A96:C96"/>
    <mergeCell ref="A151:C151"/>
    <mergeCell ref="A48:C48"/>
    <mergeCell ref="A69:C69"/>
    <mergeCell ref="A91:C91"/>
    <mergeCell ref="A77:C77"/>
    <mergeCell ref="A49:C49"/>
    <mergeCell ref="A50:C50"/>
    <mergeCell ref="A51:C51"/>
    <mergeCell ref="A55:C55"/>
    <mergeCell ref="A47:C47"/>
    <mergeCell ref="A24:C24"/>
    <mergeCell ref="A94:C94"/>
    <mergeCell ref="A95:C95"/>
    <mergeCell ref="A42:C42"/>
    <mergeCell ref="A43:C43"/>
    <mergeCell ref="A44:C44"/>
    <mergeCell ref="A45:C45"/>
    <mergeCell ref="A46:C46"/>
    <mergeCell ref="A56:C56"/>
  </mergeCells>
  <printOptions horizontalCentered="1"/>
  <pageMargins left="1.1811023622047245" right="0.3937007874015748" top="0.7874015748031497" bottom="0.7874015748031497" header="0.5118110236220472" footer="0.3937007874015748"/>
  <pageSetup fitToHeight="3" fitToWidth="1" horizontalDpi="600" verticalDpi="600" orientation="portrait" paperSize="9" scale="4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2020-09-28T10:15:50Z</cp:lastPrinted>
  <dcterms:created xsi:type="dcterms:W3CDTF">2013-01-23T05:36:35Z</dcterms:created>
  <dcterms:modified xsi:type="dcterms:W3CDTF">2020-09-28T10:15:58Z</dcterms:modified>
  <cp:category/>
  <cp:version/>
  <cp:contentType/>
  <cp:contentStatus/>
</cp:coreProperties>
</file>